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ukhovle\Desktop\Landing page\Schaeffler_logo\"/>
    </mc:Choice>
  </mc:AlternateContent>
  <xr:revisionPtr revIDLastSave="0" documentId="10_ncr:100000_{F1501C56-0B57-4803-99B2-8F77A4B35A46}" xr6:coauthVersionLast="31" xr6:coauthVersionMax="47" xr10:uidLastSave="{00000000-0000-0000-0000-000000000000}"/>
  <bookViews>
    <workbookView xWindow="-120" yWindow="-120" windowWidth="20730" windowHeight="11160" xr2:uid="{C9453B95-CEF4-43DB-9520-87CBF08082F7}"/>
  </bookViews>
  <sheets>
    <sheet name="1. Introduction" sheetId="5" r:id="rId1"/>
    <sheet name="2. list used packaging material" sheetId="2" r:id="rId2"/>
    <sheet name="3. Template" sheetId="3" r:id="rId3"/>
  </sheets>
  <definedNames>
    <definedName name="_xlnm._FilterDatabase" localSheetId="1" hidden="1">'2. list used packaging material'!$A$1:$M$43</definedName>
    <definedName name="BuiltIn_Print_Titles">#REF!</definedName>
    <definedName name="_xlnm.Database">#REF!</definedName>
    <definedName name="versionnr">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3" l="1"/>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Q321" i="3"/>
  <c r="Q322" i="3"/>
  <c r="Q323" i="3"/>
  <c r="Q324" i="3"/>
  <c r="Q325" i="3"/>
  <c r="Q326" i="3"/>
  <c r="Q327" i="3"/>
  <c r="Q328" i="3"/>
  <c r="Q329" i="3"/>
  <c r="Q330" i="3"/>
  <c r="Q331" i="3"/>
  <c r="Q332" i="3"/>
  <c r="Q333" i="3"/>
  <c r="Q334" i="3"/>
  <c r="Q335" i="3"/>
  <c r="Q336" i="3"/>
  <c r="Q337" i="3"/>
  <c r="Q338" i="3"/>
  <c r="Q339" i="3"/>
  <c r="Q340" i="3"/>
  <c r="Q341" i="3"/>
  <c r="Q342" i="3"/>
  <c r="Q343" i="3"/>
  <c r="Q344" i="3"/>
  <c r="Q345" i="3"/>
  <c r="Q346" i="3"/>
  <c r="Q347" i="3"/>
  <c r="Q348" i="3"/>
  <c r="Q349" i="3"/>
  <c r="Q350" i="3"/>
  <c r="Q351" i="3"/>
  <c r="Q352" i="3"/>
  <c r="Q353" i="3"/>
  <c r="Q354" i="3"/>
  <c r="Q355" i="3"/>
  <c r="Q356" i="3"/>
  <c r="Q357" i="3"/>
  <c r="Q358" i="3"/>
  <c r="Q359" i="3"/>
  <c r="Q360" i="3"/>
  <c r="Q361" i="3"/>
  <c r="Q362" i="3"/>
  <c r="Q363" i="3"/>
  <c r="Q364" i="3"/>
  <c r="Q365" i="3"/>
  <c r="Q366" i="3"/>
  <c r="Q367" i="3"/>
  <c r="Q368" i="3"/>
  <c r="Q369" i="3"/>
  <c r="Q370" i="3"/>
  <c r="Q371" i="3"/>
  <c r="Q372" i="3"/>
  <c r="Q373" i="3"/>
  <c r="Q374" i="3"/>
  <c r="Q375" i="3"/>
  <c r="Q376" i="3"/>
  <c r="Q377" i="3"/>
  <c r="Q378" i="3"/>
  <c r="Q379" i="3"/>
  <c r="Q380" i="3"/>
  <c r="Q381" i="3"/>
  <c r="Q382" i="3"/>
  <c r="Q383" i="3"/>
  <c r="Q384" i="3"/>
  <c r="Q385" i="3"/>
  <c r="Q386" i="3"/>
  <c r="Q387" i="3"/>
  <c r="Q388" i="3"/>
  <c r="Q389" i="3"/>
  <c r="Q390" i="3"/>
  <c r="Q391" i="3"/>
  <c r="Q392" i="3"/>
  <c r="Q393" i="3"/>
  <c r="Q394" i="3"/>
  <c r="Q395" i="3"/>
  <c r="Q396" i="3"/>
  <c r="Q397" i="3"/>
  <c r="Q398" i="3"/>
  <c r="Q399" i="3"/>
  <c r="Q400" i="3"/>
  <c r="Q401" i="3"/>
  <c r="Q402" i="3"/>
  <c r="Q403" i="3"/>
  <c r="Q404" i="3"/>
  <c r="Q405" i="3"/>
  <c r="Q406" i="3"/>
  <c r="Q407" i="3"/>
  <c r="Q408" i="3"/>
  <c r="Q409" i="3"/>
  <c r="Q410" i="3"/>
  <c r="Q411" i="3"/>
  <c r="Q412" i="3"/>
  <c r="Q413" i="3"/>
  <c r="Q414" i="3"/>
  <c r="Q415" i="3"/>
  <c r="Q416" i="3"/>
  <c r="Q417" i="3"/>
  <c r="Q418" i="3"/>
  <c r="Q419" i="3"/>
  <c r="Q420" i="3"/>
  <c r="Q421" i="3"/>
  <c r="Q422" i="3"/>
  <c r="Q423" i="3"/>
  <c r="Q424" i="3"/>
  <c r="Q425" i="3"/>
  <c r="Q426" i="3"/>
  <c r="Q427" i="3"/>
  <c r="Q428" i="3"/>
  <c r="Q429" i="3"/>
  <c r="Q430" i="3"/>
  <c r="Q431" i="3"/>
  <c r="Q432" i="3"/>
  <c r="Q433" i="3"/>
  <c r="Q434" i="3"/>
  <c r="Q435" i="3"/>
  <c r="Q436" i="3"/>
  <c r="Q437" i="3"/>
  <c r="Q438" i="3"/>
  <c r="Q439" i="3"/>
  <c r="Q440" i="3"/>
  <c r="Q441" i="3"/>
  <c r="Q442" i="3"/>
  <c r="Q443" i="3"/>
  <c r="Q444" i="3"/>
  <c r="Q445" i="3"/>
  <c r="Q446" i="3"/>
  <c r="Q447" i="3"/>
  <c r="Q448" i="3"/>
  <c r="Q449" i="3"/>
  <c r="Q450" i="3"/>
  <c r="Q451" i="3"/>
  <c r="Q452" i="3"/>
  <c r="Q453" i="3"/>
  <c r="Q454" i="3"/>
  <c r="Q455" i="3"/>
  <c r="Q456" i="3"/>
  <c r="Q457" i="3"/>
  <c r="Q458" i="3"/>
  <c r="Q459" i="3"/>
  <c r="Q460" i="3"/>
  <c r="Q461" i="3"/>
  <c r="Q462" i="3"/>
  <c r="Q463" i="3"/>
  <c r="Q464" i="3"/>
  <c r="Q465" i="3"/>
  <c r="Q466" i="3"/>
  <c r="Q467" i="3"/>
  <c r="Q468" i="3"/>
  <c r="Q469" i="3"/>
  <c r="Q470" i="3"/>
  <c r="Q471" i="3"/>
  <c r="Q472" i="3"/>
  <c r="Q473" i="3"/>
  <c r="Q474" i="3"/>
  <c r="Q475" i="3"/>
  <c r="Q476" i="3"/>
  <c r="Q477" i="3"/>
  <c r="Q478" i="3"/>
  <c r="Q479" i="3"/>
  <c r="Q480" i="3"/>
  <c r="Q481" i="3"/>
  <c r="Q482" i="3"/>
  <c r="Q483" i="3"/>
  <c r="Q484" i="3"/>
  <c r="Q485" i="3"/>
  <c r="Q486" i="3"/>
  <c r="Q487" i="3"/>
  <c r="Q488" i="3"/>
  <c r="Q489" i="3"/>
  <c r="Q490" i="3"/>
  <c r="Q491" i="3"/>
  <c r="Q492" i="3"/>
  <c r="Q493" i="3"/>
  <c r="Q494" i="3"/>
  <c r="Q495" i="3"/>
  <c r="Q496" i="3"/>
  <c r="Q497" i="3"/>
  <c r="Q498" i="3"/>
  <c r="Q499" i="3"/>
  <c r="Q500"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178" i="3"/>
  <c r="T179" i="3"/>
  <c r="T180" i="3"/>
  <c r="T181" i="3"/>
  <c r="T182" i="3"/>
  <c r="T183" i="3"/>
  <c r="T184" i="3"/>
  <c r="T185" i="3"/>
  <c r="T186" i="3"/>
  <c r="T187" i="3"/>
  <c r="T188" i="3"/>
  <c r="T189" i="3"/>
  <c r="T190" i="3"/>
  <c r="T191" i="3"/>
  <c r="T192" i="3"/>
  <c r="T193" i="3"/>
  <c r="T194" i="3"/>
  <c r="T195" i="3"/>
  <c r="T196" i="3"/>
  <c r="T197" i="3"/>
  <c r="T198" i="3"/>
  <c r="T199" i="3"/>
  <c r="T200" i="3"/>
  <c r="T201" i="3"/>
  <c r="T202" i="3"/>
  <c r="T203" i="3"/>
  <c r="T204" i="3"/>
  <c r="T205" i="3"/>
  <c r="T206" i="3"/>
  <c r="T207" i="3"/>
  <c r="T208" i="3"/>
  <c r="T209" i="3"/>
  <c r="T210" i="3"/>
  <c r="T211" i="3"/>
  <c r="T212" i="3"/>
  <c r="T213" i="3"/>
  <c r="T214" i="3"/>
  <c r="T215" i="3"/>
  <c r="T216" i="3"/>
  <c r="T217" i="3"/>
  <c r="T218" i="3"/>
  <c r="T219" i="3"/>
  <c r="T220" i="3"/>
  <c r="T221" i="3"/>
  <c r="T222" i="3"/>
  <c r="T223" i="3"/>
  <c r="T224" i="3"/>
  <c r="T225" i="3"/>
  <c r="T226" i="3"/>
  <c r="T227" i="3"/>
  <c r="T228" i="3"/>
  <c r="T229" i="3"/>
  <c r="T230" i="3"/>
  <c r="T231" i="3"/>
  <c r="T232" i="3"/>
  <c r="T233" i="3"/>
  <c r="T234" i="3"/>
  <c r="T235" i="3"/>
  <c r="T236" i="3"/>
  <c r="T237" i="3"/>
  <c r="T238" i="3"/>
  <c r="T239" i="3"/>
  <c r="T240" i="3"/>
  <c r="T241" i="3"/>
  <c r="T242" i="3"/>
  <c r="T243" i="3"/>
  <c r="T244" i="3"/>
  <c r="T245" i="3"/>
  <c r="T246" i="3"/>
  <c r="T247" i="3"/>
  <c r="T248" i="3"/>
  <c r="T249" i="3"/>
  <c r="T250" i="3"/>
  <c r="T251" i="3"/>
  <c r="T252" i="3"/>
  <c r="T253" i="3"/>
  <c r="T254" i="3"/>
  <c r="T255" i="3"/>
  <c r="T256" i="3"/>
  <c r="T257" i="3"/>
  <c r="T258" i="3"/>
  <c r="T259" i="3"/>
  <c r="T260" i="3"/>
  <c r="T261" i="3"/>
  <c r="T262" i="3"/>
  <c r="T263" i="3"/>
  <c r="T264" i="3"/>
  <c r="T265" i="3"/>
  <c r="T266" i="3"/>
  <c r="T267" i="3"/>
  <c r="T268" i="3"/>
  <c r="T269" i="3"/>
  <c r="T270" i="3"/>
  <c r="T271" i="3"/>
  <c r="T272" i="3"/>
  <c r="T273" i="3"/>
  <c r="T274" i="3"/>
  <c r="T275" i="3"/>
  <c r="T276" i="3"/>
  <c r="T277" i="3"/>
  <c r="T278" i="3"/>
  <c r="T279" i="3"/>
  <c r="T280" i="3"/>
  <c r="T281" i="3"/>
  <c r="T282" i="3"/>
  <c r="T283" i="3"/>
  <c r="T284" i="3"/>
  <c r="T285" i="3"/>
  <c r="T286" i="3"/>
  <c r="T287" i="3"/>
  <c r="T288" i="3"/>
  <c r="T289" i="3"/>
  <c r="T290" i="3"/>
  <c r="T291" i="3"/>
  <c r="T292" i="3"/>
  <c r="T293" i="3"/>
  <c r="T294" i="3"/>
  <c r="T295" i="3"/>
  <c r="T296" i="3"/>
  <c r="T297" i="3"/>
  <c r="T298" i="3"/>
  <c r="T299" i="3"/>
  <c r="T300" i="3"/>
  <c r="T301" i="3"/>
  <c r="T302" i="3"/>
  <c r="T303" i="3"/>
  <c r="T304" i="3"/>
  <c r="T305" i="3"/>
  <c r="T306" i="3"/>
  <c r="T307" i="3"/>
  <c r="T308" i="3"/>
  <c r="T309" i="3"/>
  <c r="T310" i="3"/>
  <c r="T311" i="3"/>
  <c r="T312" i="3"/>
  <c r="T313" i="3"/>
  <c r="T314" i="3"/>
  <c r="T315" i="3"/>
  <c r="T316" i="3"/>
  <c r="T317" i="3"/>
  <c r="T318" i="3"/>
  <c r="T319" i="3"/>
  <c r="T320" i="3"/>
  <c r="T321" i="3"/>
  <c r="T322" i="3"/>
  <c r="T323" i="3"/>
  <c r="T324" i="3"/>
  <c r="T325" i="3"/>
  <c r="T326" i="3"/>
  <c r="T327" i="3"/>
  <c r="T328" i="3"/>
  <c r="T329" i="3"/>
  <c r="T330" i="3"/>
  <c r="T331" i="3"/>
  <c r="T332" i="3"/>
  <c r="T333" i="3"/>
  <c r="T334" i="3"/>
  <c r="T335" i="3"/>
  <c r="T336" i="3"/>
  <c r="T337" i="3"/>
  <c r="T338" i="3"/>
  <c r="T339" i="3"/>
  <c r="T340" i="3"/>
  <c r="T341" i="3"/>
  <c r="T342" i="3"/>
  <c r="T343" i="3"/>
  <c r="T344" i="3"/>
  <c r="T345" i="3"/>
  <c r="T346" i="3"/>
  <c r="T347" i="3"/>
  <c r="T348" i="3"/>
  <c r="T349" i="3"/>
  <c r="T350" i="3"/>
  <c r="T351" i="3"/>
  <c r="T352" i="3"/>
  <c r="T353" i="3"/>
  <c r="T354" i="3"/>
  <c r="T355" i="3"/>
  <c r="T356" i="3"/>
  <c r="T357" i="3"/>
  <c r="T358" i="3"/>
  <c r="T359" i="3"/>
  <c r="T360" i="3"/>
  <c r="T361" i="3"/>
  <c r="T362" i="3"/>
  <c r="T363" i="3"/>
  <c r="T364" i="3"/>
  <c r="T365" i="3"/>
  <c r="T366" i="3"/>
  <c r="T367" i="3"/>
  <c r="T368" i="3"/>
  <c r="T369" i="3"/>
  <c r="T370" i="3"/>
  <c r="T371" i="3"/>
  <c r="T372" i="3"/>
  <c r="T373" i="3"/>
  <c r="T374" i="3"/>
  <c r="T375" i="3"/>
  <c r="T376" i="3"/>
  <c r="T377" i="3"/>
  <c r="T378" i="3"/>
  <c r="T379" i="3"/>
  <c r="T380" i="3"/>
  <c r="T381" i="3"/>
  <c r="T382" i="3"/>
  <c r="T383" i="3"/>
  <c r="T384" i="3"/>
  <c r="T385" i="3"/>
  <c r="T386" i="3"/>
  <c r="T387" i="3"/>
  <c r="T388" i="3"/>
  <c r="T389" i="3"/>
  <c r="T390" i="3"/>
  <c r="T391" i="3"/>
  <c r="T392" i="3"/>
  <c r="T393" i="3"/>
  <c r="T394" i="3"/>
  <c r="T395" i="3"/>
  <c r="T396" i="3"/>
  <c r="T397" i="3"/>
  <c r="T398" i="3"/>
  <c r="T399" i="3"/>
  <c r="T400" i="3"/>
  <c r="T401" i="3"/>
  <c r="T402" i="3"/>
  <c r="T403" i="3"/>
  <c r="T404" i="3"/>
  <c r="T405" i="3"/>
  <c r="T406" i="3"/>
  <c r="T407" i="3"/>
  <c r="T408" i="3"/>
  <c r="T409" i="3"/>
  <c r="T410" i="3"/>
  <c r="T411" i="3"/>
  <c r="T412" i="3"/>
  <c r="T413" i="3"/>
  <c r="T414" i="3"/>
  <c r="T415" i="3"/>
  <c r="T416" i="3"/>
  <c r="T417" i="3"/>
  <c r="T418" i="3"/>
  <c r="T419" i="3"/>
  <c r="T420" i="3"/>
  <c r="T421" i="3"/>
  <c r="T422" i="3"/>
  <c r="T423" i="3"/>
  <c r="T424" i="3"/>
  <c r="T425" i="3"/>
  <c r="T426" i="3"/>
  <c r="T427" i="3"/>
  <c r="T428" i="3"/>
  <c r="T429" i="3"/>
  <c r="T430" i="3"/>
  <c r="T431" i="3"/>
  <c r="T432" i="3"/>
  <c r="T433" i="3"/>
  <c r="T434" i="3"/>
  <c r="T435" i="3"/>
  <c r="T436" i="3"/>
  <c r="T437" i="3"/>
  <c r="T438" i="3"/>
  <c r="T439" i="3"/>
  <c r="T440" i="3"/>
  <c r="T441" i="3"/>
  <c r="T442" i="3"/>
  <c r="T443" i="3"/>
  <c r="T444" i="3"/>
  <c r="T445" i="3"/>
  <c r="T446" i="3"/>
  <c r="T447" i="3"/>
  <c r="T448" i="3"/>
  <c r="T449" i="3"/>
  <c r="T450" i="3"/>
  <c r="T451" i="3"/>
  <c r="T452" i="3"/>
  <c r="T453" i="3"/>
  <c r="T454" i="3"/>
  <c r="T455" i="3"/>
  <c r="T456" i="3"/>
  <c r="T457" i="3"/>
  <c r="T458" i="3"/>
  <c r="T459" i="3"/>
  <c r="T460" i="3"/>
  <c r="T461" i="3"/>
  <c r="T462" i="3"/>
  <c r="T463" i="3"/>
  <c r="T464" i="3"/>
  <c r="T465" i="3"/>
  <c r="T466" i="3"/>
  <c r="T467" i="3"/>
  <c r="T468" i="3"/>
  <c r="T469" i="3"/>
  <c r="T470" i="3"/>
  <c r="T471" i="3"/>
  <c r="T472" i="3"/>
  <c r="T473" i="3"/>
  <c r="T474" i="3"/>
  <c r="T475" i="3"/>
  <c r="T476" i="3"/>
  <c r="T477" i="3"/>
  <c r="T478" i="3"/>
  <c r="T479" i="3"/>
  <c r="T480" i="3"/>
  <c r="T481" i="3"/>
  <c r="T482" i="3"/>
  <c r="T483" i="3"/>
  <c r="T484" i="3"/>
  <c r="T485" i="3"/>
  <c r="T486" i="3"/>
  <c r="T487" i="3"/>
  <c r="T488" i="3"/>
  <c r="T489" i="3"/>
  <c r="T490" i="3"/>
  <c r="T491" i="3"/>
  <c r="T492" i="3"/>
  <c r="T493" i="3"/>
  <c r="T494" i="3"/>
  <c r="T495" i="3"/>
  <c r="T496" i="3"/>
  <c r="T497" i="3"/>
  <c r="T498" i="3"/>
  <c r="T499" i="3"/>
  <c r="T500" i="3"/>
  <c r="T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Q4" i="3"/>
  <c r="Q5" i="3"/>
  <c r="T4" i="3"/>
  <c r="T5" i="3"/>
  <c r="W4" i="3"/>
  <c r="W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Z4" i="3"/>
  <c r="Z5" i="3"/>
  <c r="Z6"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F203" i="3"/>
  <c r="AF204" i="3"/>
  <c r="AF205" i="3"/>
  <c r="AF206" i="3"/>
  <c r="AF207" i="3"/>
  <c r="AF208" i="3"/>
  <c r="AF209" i="3"/>
  <c r="AF210" i="3"/>
  <c r="AF211" i="3"/>
  <c r="AF212" i="3"/>
  <c r="AF213" i="3"/>
  <c r="AF214" i="3"/>
  <c r="AF215" i="3"/>
  <c r="AF216" i="3"/>
  <c r="AF217" i="3"/>
  <c r="AF218" i="3"/>
  <c r="AF219" i="3"/>
  <c r="AF220" i="3"/>
  <c r="AF221" i="3"/>
  <c r="AF222" i="3"/>
  <c r="AF223" i="3"/>
  <c r="AF224" i="3"/>
  <c r="AF225" i="3"/>
  <c r="AF226" i="3"/>
  <c r="AF227" i="3"/>
  <c r="AF228" i="3"/>
  <c r="AF229" i="3"/>
  <c r="AF230" i="3"/>
  <c r="AF231" i="3"/>
  <c r="AF232" i="3"/>
  <c r="AF233" i="3"/>
  <c r="AF234" i="3"/>
  <c r="AF235" i="3"/>
  <c r="AF236" i="3"/>
  <c r="AF237" i="3"/>
  <c r="AF238" i="3"/>
  <c r="AF239" i="3"/>
  <c r="AF240" i="3"/>
  <c r="AF241" i="3"/>
  <c r="AF242" i="3"/>
  <c r="AF243" i="3"/>
  <c r="AF244" i="3"/>
  <c r="AF245" i="3"/>
  <c r="AF246" i="3"/>
  <c r="AF247" i="3"/>
  <c r="AF248" i="3"/>
  <c r="AF249" i="3"/>
  <c r="AF250" i="3"/>
  <c r="AF251" i="3"/>
  <c r="AF252" i="3"/>
  <c r="AF253" i="3"/>
  <c r="AF254" i="3"/>
  <c r="AF255" i="3"/>
  <c r="AF256" i="3"/>
  <c r="AF257" i="3"/>
  <c r="AF258" i="3"/>
  <c r="AF259" i="3"/>
  <c r="AF260" i="3"/>
  <c r="AF261" i="3"/>
  <c r="AF262" i="3"/>
  <c r="AF263" i="3"/>
  <c r="AF264" i="3"/>
  <c r="AF265" i="3"/>
  <c r="AF266" i="3"/>
  <c r="AF267" i="3"/>
  <c r="AF268" i="3"/>
  <c r="AF269" i="3"/>
  <c r="AF270" i="3"/>
  <c r="AF271" i="3"/>
  <c r="AF272" i="3"/>
  <c r="AF273" i="3"/>
  <c r="AF274" i="3"/>
  <c r="AF275" i="3"/>
  <c r="AF276" i="3"/>
  <c r="AF277" i="3"/>
  <c r="AF278" i="3"/>
  <c r="AF279" i="3"/>
  <c r="AF280" i="3"/>
  <c r="AF281" i="3"/>
  <c r="AF282" i="3"/>
  <c r="AF283" i="3"/>
  <c r="AF284" i="3"/>
  <c r="AF285" i="3"/>
  <c r="AF286" i="3"/>
  <c r="AF287" i="3"/>
  <c r="AF288" i="3"/>
  <c r="AF289" i="3"/>
  <c r="AF290" i="3"/>
  <c r="AF291" i="3"/>
  <c r="AF292" i="3"/>
  <c r="AF293" i="3"/>
  <c r="AF294" i="3"/>
  <c r="AF295" i="3"/>
  <c r="AF296" i="3"/>
  <c r="AF297" i="3"/>
  <c r="AF298" i="3"/>
  <c r="AF299" i="3"/>
  <c r="AF300" i="3"/>
  <c r="AF301" i="3"/>
  <c r="AF302" i="3"/>
  <c r="AF303" i="3"/>
  <c r="AF304" i="3"/>
  <c r="AF305" i="3"/>
  <c r="AF306" i="3"/>
  <c r="AF307" i="3"/>
  <c r="AF308" i="3"/>
  <c r="AF309" i="3"/>
  <c r="AF310" i="3"/>
  <c r="AF311" i="3"/>
  <c r="AF312" i="3"/>
  <c r="AF313" i="3"/>
  <c r="AF314" i="3"/>
  <c r="AF315" i="3"/>
  <c r="AF316" i="3"/>
  <c r="AF317" i="3"/>
  <c r="AF318" i="3"/>
  <c r="AF319" i="3"/>
  <c r="AF320" i="3"/>
  <c r="AF321" i="3"/>
  <c r="AF322" i="3"/>
  <c r="AF323" i="3"/>
  <c r="AF324" i="3"/>
  <c r="AF325" i="3"/>
  <c r="AF326" i="3"/>
  <c r="AF327" i="3"/>
  <c r="AF328" i="3"/>
  <c r="AF329" i="3"/>
  <c r="AF330" i="3"/>
  <c r="AF331" i="3"/>
  <c r="AF332" i="3"/>
  <c r="AF333" i="3"/>
  <c r="AF334" i="3"/>
  <c r="AF335" i="3"/>
  <c r="AF336" i="3"/>
  <c r="AF337" i="3"/>
  <c r="AF338" i="3"/>
  <c r="AF339" i="3"/>
  <c r="AF340" i="3"/>
  <c r="AF341" i="3"/>
  <c r="AF342" i="3"/>
  <c r="AF343" i="3"/>
  <c r="AF344" i="3"/>
  <c r="AF345" i="3"/>
  <c r="AF346" i="3"/>
  <c r="AF347" i="3"/>
  <c r="AF348" i="3"/>
  <c r="AF349" i="3"/>
  <c r="AF350" i="3"/>
  <c r="AF351" i="3"/>
  <c r="AF352" i="3"/>
  <c r="AF353" i="3"/>
  <c r="AF354" i="3"/>
  <c r="AF355" i="3"/>
  <c r="AF356" i="3"/>
  <c r="AF357" i="3"/>
  <c r="AF358" i="3"/>
  <c r="AF359" i="3"/>
  <c r="AF360" i="3"/>
  <c r="AF361" i="3"/>
  <c r="AF362" i="3"/>
  <c r="AF363" i="3"/>
  <c r="AF364" i="3"/>
  <c r="AF365" i="3"/>
  <c r="AF366" i="3"/>
  <c r="AF367" i="3"/>
  <c r="AF368" i="3"/>
  <c r="AF369" i="3"/>
  <c r="AF370" i="3"/>
  <c r="AF371" i="3"/>
  <c r="AF372" i="3"/>
  <c r="AF373" i="3"/>
  <c r="AF374" i="3"/>
  <c r="AF375" i="3"/>
  <c r="AF376" i="3"/>
  <c r="AF377" i="3"/>
  <c r="AF378" i="3"/>
  <c r="AF379" i="3"/>
  <c r="AF380" i="3"/>
  <c r="AF381" i="3"/>
  <c r="AF382" i="3"/>
  <c r="AF383" i="3"/>
  <c r="AF384" i="3"/>
  <c r="AF385" i="3"/>
  <c r="AF386" i="3"/>
  <c r="AF387" i="3"/>
  <c r="AF388" i="3"/>
  <c r="AF389" i="3"/>
  <c r="AF390" i="3"/>
  <c r="AF391" i="3"/>
  <c r="AF392" i="3"/>
  <c r="AF393" i="3"/>
  <c r="AF394" i="3"/>
  <c r="AF395" i="3"/>
  <c r="AF396" i="3"/>
  <c r="AF397" i="3"/>
  <c r="AF398" i="3"/>
  <c r="AF399" i="3"/>
  <c r="AF400" i="3"/>
  <c r="AF401" i="3"/>
  <c r="AF402" i="3"/>
  <c r="AF403" i="3"/>
  <c r="AF404" i="3"/>
  <c r="AF405" i="3"/>
  <c r="AF406" i="3"/>
  <c r="AF407" i="3"/>
  <c r="AF408" i="3"/>
  <c r="AF409" i="3"/>
  <c r="AF410" i="3"/>
  <c r="AF411" i="3"/>
  <c r="AF412" i="3"/>
  <c r="AF413" i="3"/>
  <c r="AF414" i="3"/>
  <c r="AF415" i="3"/>
  <c r="AF416" i="3"/>
  <c r="AF417" i="3"/>
  <c r="AF418" i="3"/>
  <c r="AF419" i="3"/>
  <c r="AF420" i="3"/>
  <c r="AF421" i="3"/>
  <c r="AF422" i="3"/>
  <c r="AF423" i="3"/>
  <c r="AF424" i="3"/>
  <c r="AF425" i="3"/>
  <c r="AF426" i="3"/>
  <c r="AF427" i="3"/>
  <c r="AF428" i="3"/>
  <c r="AF429" i="3"/>
  <c r="AF430" i="3"/>
  <c r="AF431" i="3"/>
  <c r="AF432" i="3"/>
  <c r="AF433" i="3"/>
  <c r="AF434" i="3"/>
  <c r="AF435" i="3"/>
  <c r="AF436" i="3"/>
  <c r="AF437" i="3"/>
  <c r="AF438" i="3"/>
  <c r="AF439" i="3"/>
  <c r="AF440" i="3"/>
  <c r="AF441" i="3"/>
  <c r="AF442" i="3"/>
  <c r="AF443" i="3"/>
  <c r="AF444" i="3"/>
  <c r="AF445" i="3"/>
  <c r="AF446" i="3"/>
  <c r="AF447" i="3"/>
  <c r="AF448" i="3"/>
  <c r="AF449" i="3"/>
  <c r="AF450" i="3"/>
  <c r="AF451" i="3"/>
  <c r="AF452" i="3"/>
  <c r="AF453" i="3"/>
  <c r="AF454" i="3"/>
  <c r="AF455" i="3"/>
  <c r="AF456" i="3"/>
  <c r="AF457" i="3"/>
  <c r="AF458" i="3"/>
  <c r="AF459" i="3"/>
  <c r="AF460" i="3"/>
  <c r="AF461" i="3"/>
  <c r="AF462" i="3"/>
  <c r="AF463" i="3"/>
  <c r="AF464" i="3"/>
  <c r="AF465" i="3"/>
  <c r="AF466" i="3"/>
  <c r="AF467" i="3"/>
  <c r="AF468" i="3"/>
  <c r="AF469" i="3"/>
  <c r="AF470" i="3"/>
  <c r="AF471" i="3"/>
  <c r="AF472" i="3"/>
  <c r="AF473" i="3"/>
  <c r="AF474" i="3"/>
  <c r="AF475" i="3"/>
  <c r="AF476" i="3"/>
  <c r="AF477" i="3"/>
  <c r="AF478" i="3"/>
  <c r="AF479" i="3"/>
  <c r="AF480" i="3"/>
  <c r="AF481" i="3"/>
  <c r="AF482" i="3"/>
  <c r="AF483" i="3"/>
  <c r="AF484" i="3"/>
  <c r="AF485" i="3"/>
  <c r="AF486" i="3"/>
  <c r="AF487" i="3"/>
  <c r="AF488" i="3"/>
  <c r="AF489" i="3"/>
  <c r="AF490" i="3"/>
  <c r="AF491" i="3"/>
  <c r="AF492" i="3"/>
  <c r="AF493" i="3"/>
  <c r="AF494" i="3"/>
  <c r="AF495" i="3"/>
  <c r="AF496" i="3"/>
  <c r="AF497" i="3"/>
  <c r="AF498" i="3"/>
  <c r="AF499" i="3"/>
  <c r="AF500"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3" i="3"/>
  <c r="AI124" i="3"/>
  <c r="AI125" i="3"/>
  <c r="AI126" i="3"/>
  <c r="AI127" i="3"/>
  <c r="AI128" i="3"/>
  <c r="AI129" i="3"/>
  <c r="AI130" i="3"/>
  <c r="AI131" i="3"/>
  <c r="AI132" i="3"/>
  <c r="AI133" i="3"/>
  <c r="AI134" i="3"/>
  <c r="AI135" i="3"/>
  <c r="AI136" i="3"/>
  <c r="AI137" i="3"/>
  <c r="AI138" i="3"/>
  <c r="AI139" i="3"/>
  <c r="AI140" i="3"/>
  <c r="AI141" i="3"/>
  <c r="AI142" i="3"/>
  <c r="AI143" i="3"/>
  <c r="AI144" i="3"/>
  <c r="AI145" i="3"/>
  <c r="AI146" i="3"/>
  <c r="AI147" i="3"/>
  <c r="AI148" i="3"/>
  <c r="AI149" i="3"/>
  <c r="AI150" i="3"/>
  <c r="AI151" i="3"/>
  <c r="AI152" i="3"/>
  <c r="AI153" i="3"/>
  <c r="AI154" i="3"/>
  <c r="AI155" i="3"/>
  <c r="AI156" i="3"/>
  <c r="AI157" i="3"/>
  <c r="AI158" i="3"/>
  <c r="AI159" i="3"/>
  <c r="AI160" i="3"/>
  <c r="AI161" i="3"/>
  <c r="AI162" i="3"/>
  <c r="AI163" i="3"/>
  <c r="AI164" i="3"/>
  <c r="AI165" i="3"/>
  <c r="AI166" i="3"/>
  <c r="AI167" i="3"/>
  <c r="AI168" i="3"/>
  <c r="AI169" i="3"/>
  <c r="AI170" i="3"/>
  <c r="AI171" i="3"/>
  <c r="AI172" i="3"/>
  <c r="AI173" i="3"/>
  <c r="AI174" i="3"/>
  <c r="AI175" i="3"/>
  <c r="AI176" i="3"/>
  <c r="AI177" i="3"/>
  <c r="AI178" i="3"/>
  <c r="AI179" i="3"/>
  <c r="AI180" i="3"/>
  <c r="AI181" i="3"/>
  <c r="AI182" i="3"/>
  <c r="AI183" i="3"/>
  <c r="AI184" i="3"/>
  <c r="AI185" i="3"/>
  <c r="AI186" i="3"/>
  <c r="AI187" i="3"/>
  <c r="AI188" i="3"/>
  <c r="AI189" i="3"/>
  <c r="AI190" i="3"/>
  <c r="AI191" i="3"/>
  <c r="AI192" i="3"/>
  <c r="AI193" i="3"/>
  <c r="AI194" i="3"/>
  <c r="AI195" i="3"/>
  <c r="AI196" i="3"/>
  <c r="AI197" i="3"/>
  <c r="AI198" i="3"/>
  <c r="AI199" i="3"/>
  <c r="AI200" i="3"/>
  <c r="AI201" i="3"/>
  <c r="AI202" i="3"/>
  <c r="AI203" i="3"/>
  <c r="AI204" i="3"/>
  <c r="AI205" i="3"/>
  <c r="AI206" i="3"/>
  <c r="AI207" i="3"/>
  <c r="AI208" i="3"/>
  <c r="AI209" i="3"/>
  <c r="AI210" i="3"/>
  <c r="AI211" i="3"/>
  <c r="AI212" i="3"/>
  <c r="AI213" i="3"/>
  <c r="AI214" i="3"/>
  <c r="AI215" i="3"/>
  <c r="AI216" i="3"/>
  <c r="AI217" i="3"/>
  <c r="AI218" i="3"/>
  <c r="AI219" i="3"/>
  <c r="AI220" i="3"/>
  <c r="AI221" i="3"/>
  <c r="AI222" i="3"/>
  <c r="AI223" i="3"/>
  <c r="AI224" i="3"/>
  <c r="AI225" i="3"/>
  <c r="AI226" i="3"/>
  <c r="AI227" i="3"/>
  <c r="AI228" i="3"/>
  <c r="AI229" i="3"/>
  <c r="AI230" i="3"/>
  <c r="AI231" i="3"/>
  <c r="AI232" i="3"/>
  <c r="AI233" i="3"/>
  <c r="AI234" i="3"/>
  <c r="AI235" i="3"/>
  <c r="AI236" i="3"/>
  <c r="AI237" i="3"/>
  <c r="AI238" i="3"/>
  <c r="AI239" i="3"/>
  <c r="AI240" i="3"/>
  <c r="AI241" i="3"/>
  <c r="AI242" i="3"/>
  <c r="AI243" i="3"/>
  <c r="AI244" i="3"/>
  <c r="AI245" i="3"/>
  <c r="AI246" i="3"/>
  <c r="AI247" i="3"/>
  <c r="AI248" i="3"/>
  <c r="AI249" i="3"/>
  <c r="AI250" i="3"/>
  <c r="AI251" i="3"/>
  <c r="AI252" i="3"/>
  <c r="AI253" i="3"/>
  <c r="AI254" i="3"/>
  <c r="AI255" i="3"/>
  <c r="AI256" i="3"/>
  <c r="AI257" i="3"/>
  <c r="AI258" i="3"/>
  <c r="AI259" i="3"/>
  <c r="AI260" i="3"/>
  <c r="AI261" i="3"/>
  <c r="AI262" i="3"/>
  <c r="AI263" i="3"/>
  <c r="AI264" i="3"/>
  <c r="AI265" i="3"/>
  <c r="AI266" i="3"/>
  <c r="AI267" i="3"/>
  <c r="AI268" i="3"/>
  <c r="AI269" i="3"/>
  <c r="AI270" i="3"/>
  <c r="AI271" i="3"/>
  <c r="AI272" i="3"/>
  <c r="AI273" i="3"/>
  <c r="AI274" i="3"/>
  <c r="AI275" i="3"/>
  <c r="AI276" i="3"/>
  <c r="AI277" i="3"/>
  <c r="AI278" i="3"/>
  <c r="AI279" i="3"/>
  <c r="AI280" i="3"/>
  <c r="AI281" i="3"/>
  <c r="AI282" i="3"/>
  <c r="AI283" i="3"/>
  <c r="AI284" i="3"/>
  <c r="AI285" i="3"/>
  <c r="AI286" i="3"/>
  <c r="AI287" i="3"/>
  <c r="AI288" i="3"/>
  <c r="AI289" i="3"/>
  <c r="AI290" i="3"/>
  <c r="AI291" i="3"/>
  <c r="AI292" i="3"/>
  <c r="AI293" i="3"/>
  <c r="AI294" i="3"/>
  <c r="AI295" i="3"/>
  <c r="AI296" i="3"/>
  <c r="AI297" i="3"/>
  <c r="AI298" i="3"/>
  <c r="AI299" i="3"/>
  <c r="AI300" i="3"/>
  <c r="AI301" i="3"/>
  <c r="AI302" i="3"/>
  <c r="AI303" i="3"/>
  <c r="AI304" i="3"/>
  <c r="AI305" i="3"/>
  <c r="AI306" i="3"/>
  <c r="AI307" i="3"/>
  <c r="AI308" i="3"/>
  <c r="AI309" i="3"/>
  <c r="AI310" i="3"/>
  <c r="AI311" i="3"/>
  <c r="AI312" i="3"/>
  <c r="AI313" i="3"/>
  <c r="AI314" i="3"/>
  <c r="AI315" i="3"/>
  <c r="AI316" i="3"/>
  <c r="AI317" i="3"/>
  <c r="AI318" i="3"/>
  <c r="AI319" i="3"/>
  <c r="AI320" i="3"/>
  <c r="AI321" i="3"/>
  <c r="AI322" i="3"/>
  <c r="AI323" i="3"/>
  <c r="AI324" i="3"/>
  <c r="AI325" i="3"/>
  <c r="AI326" i="3"/>
  <c r="AI327" i="3"/>
  <c r="AI328" i="3"/>
  <c r="AI329" i="3"/>
  <c r="AI330" i="3"/>
  <c r="AI331" i="3"/>
  <c r="AI332" i="3"/>
  <c r="AI333" i="3"/>
  <c r="AI334" i="3"/>
  <c r="AI335" i="3"/>
  <c r="AI336" i="3"/>
  <c r="AI337" i="3"/>
  <c r="AI338" i="3"/>
  <c r="AI339" i="3"/>
  <c r="AI340" i="3"/>
  <c r="AI341" i="3"/>
  <c r="AI342" i="3"/>
  <c r="AI343" i="3"/>
  <c r="AI344" i="3"/>
  <c r="AI345" i="3"/>
  <c r="AI346" i="3"/>
  <c r="AI347" i="3"/>
  <c r="AI348" i="3"/>
  <c r="AI349" i="3"/>
  <c r="AI350" i="3"/>
  <c r="AI351" i="3"/>
  <c r="AI352" i="3"/>
  <c r="AI353" i="3"/>
  <c r="AI354" i="3"/>
  <c r="AI355" i="3"/>
  <c r="AI356" i="3"/>
  <c r="AI357" i="3"/>
  <c r="AI358" i="3"/>
  <c r="AI359" i="3"/>
  <c r="AI360" i="3"/>
  <c r="AI361" i="3"/>
  <c r="AI362" i="3"/>
  <c r="AI363" i="3"/>
  <c r="AI364" i="3"/>
  <c r="AI365" i="3"/>
  <c r="AI366" i="3"/>
  <c r="AI367" i="3"/>
  <c r="AI368" i="3"/>
  <c r="AI369" i="3"/>
  <c r="AI370" i="3"/>
  <c r="AI371" i="3"/>
  <c r="AI372" i="3"/>
  <c r="AI373" i="3"/>
  <c r="AI374" i="3"/>
  <c r="AI375" i="3"/>
  <c r="AI376" i="3"/>
  <c r="AI377" i="3"/>
  <c r="AI378" i="3"/>
  <c r="AI379" i="3"/>
  <c r="AI380" i="3"/>
  <c r="AI381" i="3"/>
  <c r="AI382" i="3"/>
  <c r="AI383" i="3"/>
  <c r="AI384" i="3"/>
  <c r="AI385" i="3"/>
  <c r="AI386" i="3"/>
  <c r="AI387" i="3"/>
  <c r="AI388" i="3"/>
  <c r="AI389" i="3"/>
  <c r="AI390" i="3"/>
  <c r="AI391" i="3"/>
  <c r="AI392" i="3"/>
  <c r="AI393" i="3"/>
  <c r="AI394" i="3"/>
  <c r="AI395" i="3"/>
  <c r="AI396" i="3"/>
  <c r="AI397" i="3"/>
  <c r="AI398" i="3"/>
  <c r="AI399" i="3"/>
  <c r="AI400" i="3"/>
  <c r="AI401" i="3"/>
  <c r="AI402" i="3"/>
  <c r="AI403" i="3"/>
  <c r="AI404" i="3"/>
  <c r="AI405" i="3"/>
  <c r="AI406" i="3"/>
  <c r="AI407" i="3"/>
  <c r="AI408" i="3"/>
  <c r="AI409" i="3"/>
  <c r="AI410" i="3"/>
  <c r="AI411" i="3"/>
  <c r="AI412" i="3"/>
  <c r="AI413" i="3"/>
  <c r="AI414" i="3"/>
  <c r="AI415" i="3"/>
  <c r="AI416" i="3"/>
  <c r="AI417" i="3"/>
  <c r="AI418" i="3"/>
  <c r="AI419" i="3"/>
  <c r="AI420" i="3"/>
  <c r="AI421" i="3"/>
  <c r="AI422" i="3"/>
  <c r="AI423" i="3"/>
  <c r="AI424" i="3"/>
  <c r="AI425" i="3"/>
  <c r="AI426" i="3"/>
  <c r="AI427" i="3"/>
  <c r="AI428" i="3"/>
  <c r="AI429" i="3"/>
  <c r="AI430" i="3"/>
  <c r="AI431" i="3"/>
  <c r="AI432" i="3"/>
  <c r="AI433" i="3"/>
  <c r="AI434" i="3"/>
  <c r="AI435" i="3"/>
  <c r="AI436" i="3"/>
  <c r="AI437" i="3"/>
  <c r="AI438" i="3"/>
  <c r="AI439" i="3"/>
  <c r="AI440" i="3"/>
  <c r="AI441" i="3"/>
  <c r="AI442" i="3"/>
  <c r="AI443" i="3"/>
  <c r="AI444" i="3"/>
  <c r="AI445" i="3"/>
  <c r="AI446" i="3"/>
  <c r="AI447" i="3"/>
  <c r="AI448" i="3"/>
  <c r="AI449" i="3"/>
  <c r="AI450" i="3"/>
  <c r="AI451" i="3"/>
  <c r="AI452" i="3"/>
  <c r="AI453" i="3"/>
  <c r="AI454" i="3"/>
  <c r="AI455" i="3"/>
  <c r="AI456" i="3"/>
  <c r="AI457" i="3"/>
  <c r="AI458" i="3"/>
  <c r="AI459" i="3"/>
  <c r="AI460" i="3"/>
  <c r="AI461" i="3"/>
  <c r="AI462" i="3"/>
  <c r="AI463" i="3"/>
  <c r="AI464" i="3"/>
  <c r="AI465" i="3"/>
  <c r="AI466" i="3"/>
  <c r="AI467" i="3"/>
  <c r="AI468" i="3"/>
  <c r="AI469" i="3"/>
  <c r="AI470" i="3"/>
  <c r="AI471" i="3"/>
  <c r="AI472" i="3"/>
  <c r="AI473" i="3"/>
  <c r="AI474" i="3"/>
  <c r="AI475" i="3"/>
  <c r="AI476" i="3"/>
  <c r="AI477" i="3"/>
  <c r="AI478" i="3"/>
  <c r="AI479" i="3"/>
  <c r="AI480" i="3"/>
  <c r="AI481" i="3"/>
  <c r="AI482" i="3"/>
  <c r="AI483" i="3"/>
  <c r="AI484" i="3"/>
  <c r="AI485" i="3"/>
  <c r="AI486" i="3"/>
  <c r="AI487" i="3"/>
  <c r="AI488" i="3"/>
  <c r="AI489" i="3"/>
  <c r="AI490" i="3"/>
  <c r="AI491" i="3"/>
  <c r="AI492" i="3"/>
  <c r="AI493" i="3"/>
  <c r="AI494" i="3"/>
  <c r="AI495" i="3"/>
  <c r="AI496" i="3"/>
  <c r="AI497" i="3"/>
  <c r="AI498" i="3"/>
  <c r="AI499" i="3"/>
  <c r="AI500"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L415" i="3"/>
  <c r="AL416" i="3"/>
  <c r="AL417" i="3"/>
  <c r="AL418" i="3"/>
  <c r="AL419" i="3"/>
  <c r="AL420" i="3"/>
  <c r="AL421" i="3"/>
  <c r="AL422" i="3"/>
  <c r="AL423" i="3"/>
  <c r="AL424" i="3"/>
  <c r="AL425" i="3"/>
  <c r="AL426" i="3"/>
  <c r="AL427" i="3"/>
  <c r="AL428" i="3"/>
  <c r="AL429" i="3"/>
  <c r="AL430" i="3"/>
  <c r="AL431" i="3"/>
  <c r="AL432" i="3"/>
  <c r="AL433" i="3"/>
  <c r="AL434" i="3"/>
  <c r="AL435" i="3"/>
  <c r="AL436" i="3"/>
  <c r="AL437" i="3"/>
  <c r="AL438" i="3"/>
  <c r="AL439" i="3"/>
  <c r="AL440" i="3"/>
  <c r="AL441" i="3"/>
  <c r="AL442" i="3"/>
  <c r="AL443" i="3"/>
  <c r="AL444" i="3"/>
  <c r="AL445" i="3"/>
  <c r="AL446" i="3"/>
  <c r="AL447" i="3"/>
  <c r="AL448" i="3"/>
  <c r="AL449" i="3"/>
  <c r="AL450" i="3"/>
  <c r="AL451" i="3"/>
  <c r="AL452" i="3"/>
  <c r="AL453" i="3"/>
  <c r="AL454" i="3"/>
  <c r="AL455" i="3"/>
  <c r="AL456" i="3"/>
  <c r="AL457" i="3"/>
  <c r="AL458" i="3"/>
  <c r="AL459" i="3"/>
  <c r="AL460" i="3"/>
  <c r="AL461" i="3"/>
  <c r="AL462" i="3"/>
  <c r="AL463" i="3"/>
  <c r="AL464" i="3"/>
  <c r="AL465" i="3"/>
  <c r="AL466" i="3"/>
  <c r="AL467" i="3"/>
  <c r="AL468" i="3"/>
  <c r="AL469" i="3"/>
  <c r="AL470" i="3"/>
  <c r="AL471" i="3"/>
  <c r="AL472" i="3"/>
  <c r="AL473" i="3"/>
  <c r="AL474" i="3"/>
  <c r="AL475" i="3"/>
  <c r="AL476" i="3"/>
  <c r="AL477" i="3"/>
  <c r="AL478" i="3"/>
  <c r="AL479" i="3"/>
  <c r="AL480" i="3"/>
  <c r="AL481" i="3"/>
  <c r="AL482" i="3"/>
  <c r="AL483" i="3"/>
  <c r="AL484" i="3"/>
  <c r="AL485" i="3"/>
  <c r="AL486" i="3"/>
  <c r="AL487" i="3"/>
  <c r="AL488" i="3"/>
  <c r="AL489" i="3"/>
  <c r="AL490" i="3"/>
  <c r="AL491" i="3"/>
  <c r="AL492" i="3"/>
  <c r="AL493" i="3"/>
  <c r="AL494" i="3"/>
  <c r="AL495" i="3"/>
  <c r="AL496" i="3"/>
  <c r="AL497" i="3"/>
  <c r="AL498" i="3"/>
  <c r="AL499" i="3"/>
  <c r="AL500" i="3"/>
  <c r="AL4" i="3"/>
  <c r="AL5" i="3"/>
  <c r="AI4" i="3"/>
  <c r="AI5" i="3"/>
  <c r="AI6" i="3"/>
  <c r="AF4" i="3"/>
  <c r="AF5" i="3"/>
  <c r="O3" i="3" l="1"/>
  <c r="X3" i="3"/>
  <c r="W3" i="3"/>
  <c r="V3" i="3"/>
  <c r="U3" i="3"/>
  <c r="T3" i="3"/>
  <c r="S3" i="3"/>
  <c r="R3" i="3"/>
  <c r="Q3" i="3"/>
  <c r="P3" i="3"/>
  <c r="P2" i="3"/>
  <c r="Y2" i="3"/>
  <c r="B7" i="5"/>
  <c r="B9" i="5"/>
  <c r="B8" i="5"/>
  <c r="B13" i="5"/>
  <c r="B14" i="5"/>
  <c r="B15" i="5"/>
  <c r="B26" i="5" l="1"/>
  <c r="B25" i="5" l="1"/>
  <c r="B35" i="5"/>
  <c r="B5" i="5"/>
  <c r="B36" i="5"/>
  <c r="B33" i="5"/>
  <c r="B32" i="5"/>
  <c r="B31" i="5"/>
  <c r="B29" i="5"/>
  <c r="B28" i="5"/>
  <c r="B23" i="5"/>
  <c r="B22" i="5"/>
  <c r="B21" i="5"/>
  <c r="B19" i="5"/>
  <c r="B17" i="5"/>
  <c r="I1" i="2" l="1"/>
  <c r="H1" i="2"/>
  <c r="G1" i="2"/>
  <c r="F1" i="2"/>
  <c r="E1" i="2"/>
  <c r="D1" i="2"/>
  <c r="B1" i="2"/>
  <c r="A1" i="2"/>
  <c r="B3" i="3"/>
  <c r="AM3" i="3"/>
  <c r="AJ3" i="3"/>
  <c r="AG3" i="3"/>
  <c r="W14" i="3" l="1"/>
  <c r="T13" i="3"/>
  <c r="Q12" i="3"/>
  <c r="W10" i="3"/>
  <c r="T9" i="3"/>
  <c r="Q8" i="3"/>
  <c r="W6" i="3"/>
  <c r="W15" i="3"/>
  <c r="T14" i="3"/>
  <c r="Q13" i="3"/>
  <c r="W11" i="3"/>
  <c r="T10" i="3"/>
  <c r="W7" i="3"/>
  <c r="T6" i="3"/>
  <c r="Q14" i="3"/>
  <c r="W12" i="3"/>
  <c r="T11" i="3"/>
  <c r="Q10" i="3"/>
  <c r="W8" i="3"/>
  <c r="T7" i="3"/>
  <c r="Q6" i="3"/>
  <c r="Q9" i="3"/>
  <c r="Q15" i="3"/>
  <c r="W13" i="3"/>
  <c r="T12" i="3"/>
  <c r="Q11" i="3"/>
  <c r="W9" i="3"/>
  <c r="T8" i="3"/>
  <c r="Q7" i="3"/>
  <c r="AL6" i="3"/>
  <c r="AL10" i="3"/>
  <c r="AL14" i="3"/>
  <c r="AI10" i="3"/>
  <c r="AI14" i="3"/>
  <c r="AF6" i="3"/>
  <c r="AF10" i="3"/>
  <c r="AF14" i="3"/>
  <c r="Z10" i="3"/>
  <c r="Z14" i="3"/>
  <c r="I5" i="3"/>
  <c r="I9" i="3"/>
  <c r="I13" i="3"/>
  <c r="AL8" i="3"/>
  <c r="AI8" i="3"/>
  <c r="AF12" i="3"/>
  <c r="Z8" i="3"/>
  <c r="I11" i="3"/>
  <c r="AL13" i="3"/>
  <c r="AI13" i="3"/>
  <c r="AF9" i="3"/>
  <c r="Z13" i="3"/>
  <c r="I4" i="3"/>
  <c r="I12" i="3"/>
  <c r="AL7" i="3"/>
  <c r="AL11" i="3"/>
  <c r="AL15" i="3"/>
  <c r="AI7" i="3"/>
  <c r="AI11" i="3"/>
  <c r="AI15" i="3"/>
  <c r="AF7" i="3"/>
  <c r="AF11" i="3"/>
  <c r="AF15" i="3"/>
  <c r="Z7" i="3"/>
  <c r="Z11" i="3"/>
  <c r="Z15" i="3"/>
  <c r="I6" i="3"/>
  <c r="I10" i="3"/>
  <c r="I14" i="3"/>
  <c r="AL12" i="3"/>
  <c r="AI12" i="3"/>
  <c r="AF8" i="3"/>
  <c r="Z12" i="3"/>
  <c r="I7" i="3"/>
  <c r="I15" i="3"/>
  <c r="AL9" i="3"/>
  <c r="AI9" i="3"/>
  <c r="AF13" i="3"/>
  <c r="Z9" i="3"/>
  <c r="I8" i="3"/>
  <c r="B2" i="3"/>
  <c r="AL3" i="3"/>
  <c r="AI3" i="3"/>
  <c r="AF3" i="3"/>
  <c r="Z3" i="3"/>
  <c r="I3" i="3"/>
  <c r="H3" i="3"/>
  <c r="AE2" i="3"/>
  <c r="H2" i="3"/>
  <c r="AK3" i="3"/>
  <c r="AH3" i="3"/>
  <c r="AE3" i="3"/>
  <c r="AD3" i="3"/>
  <c r="AC3" i="3"/>
  <c r="AB3" i="3"/>
  <c r="AA3" i="3"/>
  <c r="Y3" i="3"/>
  <c r="N3" i="3"/>
  <c r="M3" i="3"/>
  <c r="L3" i="3"/>
  <c r="K3" i="3"/>
  <c r="J3" i="3"/>
  <c r="G3" i="3"/>
  <c r="F3" i="3"/>
  <c r="E3" i="3"/>
  <c r="D3" i="3"/>
  <c r="C3" i="3"/>
</calcChain>
</file>

<file path=xl/sharedStrings.xml><?xml version="1.0" encoding="utf-8"?>
<sst xmlns="http://schemas.openxmlformats.org/spreadsheetml/2006/main" count="245" uniqueCount="123">
  <si>
    <t>Schaeffler -  Template for Supplier Packaging Datas</t>
  </si>
  <si>
    <t>Project: S&amp;OP</t>
  </si>
  <si>
    <t>Verpackungsmaterial lange Bezeichnung</t>
  </si>
  <si>
    <t>077813111-0000</t>
  </si>
  <si>
    <t>Box</t>
  </si>
  <si>
    <t>Stahlkiste P-14-KST22-LO5-FVZ 400X298X200, 20-14-03-90</t>
  </si>
  <si>
    <t>Steel box P-14-KST22-LO5-FVZ 400X298X200, 20-14-03-90</t>
  </si>
  <si>
    <t>yes</t>
  </si>
  <si>
    <t>089104781-0000</t>
  </si>
  <si>
    <t>Stahlkiste P-14-KST61-ZSK 600X400X320, 20-14-03-90</t>
  </si>
  <si>
    <t>Steel box P-14-KST61-ZSK 600X400X320, 20-14-03-90</t>
  </si>
  <si>
    <t>001988891-0000</t>
  </si>
  <si>
    <t>Inner</t>
  </si>
  <si>
    <t>Kanne P-10-GR2 110X120X181-1.8, grün, Polyethylen hoher Dichte, 20-10-90-90</t>
  </si>
  <si>
    <t>Jug P-10-GR2 110X120X181-1.8, green, Polyethylen high density, 20-10-90-90</t>
  </si>
  <si>
    <t>071482997-0000</t>
  </si>
  <si>
    <t>KLT</t>
  </si>
  <si>
    <t>KLT P-14-R3215-2 RAL 9011 graphitschwarz-Schaeffler Group-300X200X147, Polypropylen, 20-14-02-90</t>
  </si>
  <si>
    <t>SLC P-14-R3215-2 RAL 9011 graphite black-Schaeffler Group-300X200X147, polypropylene, 20-14-02-90</t>
  </si>
  <si>
    <t>070553300-0000</t>
  </si>
  <si>
    <t>KLT P-14-R4315-2 RAL 9011 graphitschwarz-Schaeffler Group-396X297X147.5, Polypropylen, 20-14-02-90</t>
  </si>
  <si>
    <t>SLC P-14-R4315-2 RAL 9011 graphite black-Schaeffler Group-396X297X147.5, polypropylene, 20-14-02-90</t>
  </si>
  <si>
    <t>071483390-0000</t>
  </si>
  <si>
    <t>KLT P-14-R6415-2 RAL 9011 graphitschwarz-Schaeffler Group-594X396X147.5, Polypropylen, 20-14-02-90</t>
  </si>
  <si>
    <t>SLC P-14-R6415-2 RAL 9011 graphite black-Schaeffler Group-594X396X147.5, polypropylene, 20-14-02-90</t>
  </si>
  <si>
    <t>050886320-0000</t>
  </si>
  <si>
    <t>KLT P-14-C4328-2 RAL 9011 graphitschwarz-Schaeffler Group-400X300X280, Polypropylen, 20-14-02-90</t>
  </si>
  <si>
    <t>SLC P-14-C4328-2 RAL 9011 graphite black-Schaeffler Group-400X300X280, polypropylene, 20-14-02-90</t>
  </si>
  <si>
    <t>073713317-0000</t>
  </si>
  <si>
    <t>KLT P-14-R6429-2 RAL 9011 graphitschwarz-Schaeffler Group-594X396X280, Polypropylen, 20-14-02-90</t>
  </si>
  <si>
    <t>SLC P-14-R6429-2 RAL 9011 graphite black-Schaeffler Group-594X396X280, polypropylene, 20-14-02-90</t>
  </si>
  <si>
    <t>050886290-0000</t>
  </si>
  <si>
    <t>KLT P-14-C3214-4 RAL 9011 graphitschwarz-300X200X147, Polypropylen, 20-14-02-90</t>
  </si>
  <si>
    <t>SLC P-14-C3214-4 RAL 9011 graphite black-300X200X147, polypropylene, 20-14-02-90</t>
  </si>
  <si>
    <t>010342192-0000</t>
  </si>
  <si>
    <t>KLT P-14-C4314-14 RAL 9011 graphitschwarz-400X300X147, Polypropylen, 20-14-02-90</t>
  </si>
  <si>
    <t>SLC P-14-C4314-14 RAL 9011 graphite black-400X300X147, polypropylene, 20-14-02-90</t>
  </si>
  <si>
    <t>012462870-0000</t>
  </si>
  <si>
    <t>KLT P-14-C6414-6 RAL 9011 graphitschwarz-600X400X147, Polypropylen, 20-14-02-90</t>
  </si>
  <si>
    <t>SLC P-14-C6414-6 RAL 9011 graphite black-600X400X147, polypropylene, 20-14-02-90</t>
  </si>
  <si>
    <t>050886860-0000</t>
  </si>
  <si>
    <t>KLT P-14-C6428-4 RAL 9011 graphitschwarz-600X400X280, Polypropylen, 20-14-02-90</t>
  </si>
  <si>
    <t>SLC P-14-C6428-4 RAL 9011 graphite black-600X400X280, polypropylene, 20-14-02-90</t>
  </si>
  <si>
    <t>073741566-0000</t>
  </si>
  <si>
    <t>KLT P-14-MF2120 RAL 9011 graphitschwarz-197X149X119, Polypropylen, 20-14-02-90</t>
  </si>
  <si>
    <t>SLC P-14-MF2120 RAL 9011 graphite black-197X149X119, polypropylene, 20-14-02-90</t>
  </si>
  <si>
    <t>073742104-0000</t>
  </si>
  <si>
    <t>KLT P-14-MF3120VB01 RAL 9011 graphitschwarz-297X198X120, Polypropylen, 20-14-02-90</t>
  </si>
  <si>
    <t>SLC P-14-MF3120VB01 RAL 9011 graphite black-297X198X120, polypropylene, 20-14-02-90</t>
  </si>
  <si>
    <t>002098709-0000</t>
  </si>
  <si>
    <t>KLT P-14-C6428-1 RAL 5012 lichtblau-VDA-600X400X280, Polypropylen, 20-14-02-90</t>
  </si>
  <si>
    <t>SLC P-14-C6428-1 RAL 5012 light blue-VDA-600X400X280, polypropylene, 20-14-02-90</t>
  </si>
  <si>
    <t>079981771-0000</t>
  </si>
  <si>
    <t>pallet/transportation</t>
  </si>
  <si>
    <t>Deckel P-38-A1208-1 RAL 9011 graphitschwarz, 1210X810X83, PP-RG (PM), 20-38-90-90</t>
  </si>
  <si>
    <t>Lid P-38-A1208-1 RAL 9011 graphite black, 1210X810X83, PP-RG (PM), 20-38-90-90</t>
  </si>
  <si>
    <t>086164031-0000</t>
  </si>
  <si>
    <t>Deckel P-38-D1215 schwarz-ESD, 1200X800X94, Polypropylen, 20-38-90-90</t>
  </si>
  <si>
    <t>Lid P-38-D1215 black-ESD, 1200X800X94, polypropylene, 20-38-90-90</t>
  </si>
  <si>
    <t>085719889-0000</t>
  </si>
  <si>
    <t>Deckel P-38-D1204 grau, 800X600X50, Polypropylen, 20-38-90-90</t>
  </si>
  <si>
    <t>Lid P-38-D1204 grey, 800X600X50, polypropylene, 20-38-90-90</t>
  </si>
  <si>
    <t>049900021-0000</t>
  </si>
  <si>
    <t>Gitterboxpalette P-26-GP-KL1 1220X824X960, grün, Stahl, 20-26-03-02</t>
  </si>
  <si>
    <t>Mesh pallet box P-26-GP-KL1 c, green, steel, 20-26-03-02</t>
  </si>
  <si>
    <t>051049031-0000</t>
  </si>
  <si>
    <t>Gitterboxpalette P-26-GP-KL2 1220X824X670, grün, Stahl, 20-26-03-02</t>
  </si>
  <si>
    <t>Mesh pallet box P-26-GP-KL2 1220X824X670, green, steel, 20-26-03-02</t>
  </si>
  <si>
    <t>058188630-0000</t>
  </si>
  <si>
    <t>Boxpalette P-26-K1208 1232X832X650, grau, Stahl, 20-26-03-90, S123930</t>
  </si>
  <si>
    <t>Box pallet P-26-K1208 1232X832X650, grey, steel, 20-26-03-90, S123930</t>
  </si>
  <si>
    <t>002439140-0000</t>
  </si>
  <si>
    <t>Flachpalette P-26-EURO 1200X800X144, Holz, 20-26-01-90, EN13698-1</t>
  </si>
  <si>
    <t>Flat pallet P-26-EURO 1200X800X144, wood, 20-26-01-90, EN13698-1</t>
  </si>
  <si>
    <t>011023031-0000</t>
  </si>
  <si>
    <t>Flachpalette P-26-SGP2 1195X808X160, schwarz, Polyethylen hoher Dichte, 20-26-02-90</t>
  </si>
  <si>
    <t>Flat pallet P-26-SGP2 1195X808X160, black, Polyethylen high density, 20-26-02-90</t>
  </si>
  <si>
    <t>079835082-0000</t>
  </si>
  <si>
    <t>Boxpalette P-26-P0083 1200X800X950, grau, Polyethylen und Polypropylen, 20-26-02-90</t>
  </si>
  <si>
    <t>Box pallet P-26-P0083 1200X800X950, grey, polyethylene/polypropylene, 20-26-02-90</t>
  </si>
  <si>
    <t>085719633-0000</t>
  </si>
  <si>
    <t>Boxpalette P-26-KLAPA 800X600X530, grau, Polypropylen, 20-26-02-90</t>
  </si>
  <si>
    <t>Box pallet P-26-KLAPA 800X600X530, grey, polypropylene, 20-26-02-90</t>
  </si>
  <si>
    <t>079809790-0000</t>
  </si>
  <si>
    <t>Boxpalette P-26-P0085 800X600X700, Polypropylen, 20-26-02-90</t>
  </si>
  <si>
    <t>Box pallet P-26-P0085 800X600X700, polypropylene, 20-26-02-90</t>
  </si>
  <si>
    <t>058189491-0000</t>
  </si>
  <si>
    <t>Boxpalette P-26-K1210 1200X1000X760, grau, Schaeffler Group, Stahl, 20-26-03-90, S123930</t>
  </si>
  <si>
    <t>Box pallet P-26-K1210 1200X1000X760, grey, Schaeffler Group, steel, 20-26-03-90, S123930</t>
  </si>
  <si>
    <t>058952616-0000</t>
  </si>
  <si>
    <t>Flachpalette P-26-SGP1 800X600X150, RAL 9011 graphitschwarz, Polypropylen, 20-26-02-90, S123050</t>
  </si>
  <si>
    <t>Flat pallet P-26-SGP1 800X600X150, RAL 9011 graphite black, polypropylene, 20-26-02-90, S123050</t>
  </si>
  <si>
    <t>079835740-0000</t>
  </si>
  <si>
    <t>Boxpalette P-26-P0082 1200X1000X975, grau, Polypropylen, 20-26-02-90</t>
  </si>
  <si>
    <t>Box pallet P-26-P0082 1200X1000X975, grey, polypropylene, 20-26-02-90</t>
  </si>
  <si>
    <t>081313721-0000</t>
  </si>
  <si>
    <t>Boxpalette P-26-K0806 790X590X620, Schaeffler Group, Stahl, 20-26-03-90, S123930</t>
  </si>
  <si>
    <t>Box pallet P-26-K0806 790X590X620, Schaeffler Group, steel, 20-26-03-90, S123930</t>
  </si>
  <si>
    <t>082744190-0000</t>
  </si>
  <si>
    <t>Palette P-26-4W569 1210X800X149, Stahl, 20-26-90-90</t>
  </si>
  <si>
    <t>Pallet P-26-4W569 1210X800X149, steel, 20-26-90-90</t>
  </si>
  <si>
    <t>085084379-0000</t>
  </si>
  <si>
    <t>frame</t>
  </si>
  <si>
    <t>P-42-AR033 ASRahmen 1200X800X190-HLZ</t>
  </si>
  <si>
    <t>086502700-0000</t>
  </si>
  <si>
    <t>Boxpalette P-26-P0100A 790X590X625, RAL 7001 silbergrau, Schaeffler Group, Stahl, 20-26-03-90</t>
  </si>
  <si>
    <t>Box pallet P-26-P0100A 790X590X625, RAL 7001 silver grey, Schaeffler Group, steel, 20-26-03-90</t>
  </si>
  <si>
    <t>089547233-0000</t>
  </si>
  <si>
    <t>Flachpalette P-26-2W3 600X400X95, RAL 9011 graphitschwarz, Polypropylen, 20-26-02-90</t>
  </si>
  <si>
    <t>Flat pallet P-26-2W3 600X400X95, RAL 9011 graphite black, polypropylene, 20-26-02-90</t>
  </si>
  <si>
    <t>[supplier material number]</t>
  </si>
  <si>
    <t>example suppliers box 1</t>
  </si>
  <si>
    <t>space for detailed description of supplier</t>
  </si>
  <si>
    <t>no</t>
  </si>
  <si>
    <t>SAMPLE!</t>
  </si>
  <si>
    <t xml:space="preserve"> </t>
  </si>
  <si>
    <t>0200</t>
  </si>
  <si>
    <t xml:space="preserve">suppliers box </t>
  </si>
  <si>
    <t>Komponenten</t>
  </si>
  <si>
    <t>P-01-KomponenteXYZ</t>
  </si>
  <si>
    <t>E-Mail:</t>
  </si>
  <si>
    <t>09123456-0000</t>
  </si>
  <si>
    <t xml:space="preserve">Deutsch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</si>
</sst>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2"/>
      <name val="Arial"/>
      <family val="2"/>
    </font>
    <font>
      <sz val="10"/>
      <name val="Arial"/>
      <family val="2"/>
    </font>
    <font>
      <sz val="11"/>
      <name val="Arial"/>
      <family val="2"/>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i/>
      <sz val="11"/>
      <name val="Calibri"/>
      <family val="2"/>
      <scheme val="minor"/>
    </font>
    <font>
      <b/>
      <sz val="11"/>
      <name val="Calibri"/>
      <family val="2"/>
      <scheme val="minor"/>
    </font>
    <font>
      <b/>
      <sz val="16"/>
      <color theme="0"/>
      <name val="Calibri"/>
      <family val="2"/>
      <scheme val="minor"/>
    </font>
    <font>
      <sz val="8"/>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style="medium">
        <color indexed="64"/>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right/>
      <top style="thin">
        <color theme="0"/>
      </top>
      <bottom/>
      <diagonal/>
    </border>
    <border>
      <left/>
      <right/>
      <top/>
      <bottom style="thin">
        <color theme="0"/>
      </bottom>
      <diagonal/>
    </border>
    <border>
      <left style="thin">
        <color theme="0"/>
      </left>
      <right/>
      <top style="thin">
        <color theme="0"/>
      </top>
      <bottom/>
      <diagonal/>
    </border>
    <border>
      <left/>
      <right style="medium">
        <color theme="9" tint="-0.499984740745262"/>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medium">
        <color theme="9" tint="-0.499984740745262"/>
      </right>
      <top/>
      <bottom style="thin">
        <color theme="0"/>
      </bottom>
      <diagonal/>
    </border>
    <border>
      <left/>
      <right style="thin">
        <color theme="0"/>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3" fillId="0" borderId="0"/>
  </cellStyleXfs>
  <cellXfs count="74">
    <xf numFmtId="0" fontId="0" fillId="0" borderId="0" xfId="0"/>
    <xf numFmtId="0" fontId="4" fillId="0" borderId="1" xfId="2" applyFont="1" applyBorder="1" applyAlignment="1">
      <alignment vertical="top"/>
    </xf>
    <xf numFmtId="0" fontId="0" fillId="0" borderId="0" xfId="0" applyAlignment="1">
      <alignment wrapText="1"/>
    </xf>
    <xf numFmtId="0" fontId="0" fillId="0" borderId="4" xfId="0" applyBorder="1" applyAlignment="1">
      <alignment wrapText="1"/>
    </xf>
    <xf numFmtId="0" fontId="0" fillId="0" borderId="4" xfId="0" applyBorder="1" applyAlignment="1">
      <alignment horizontal="center" vertical="center" wrapText="1"/>
    </xf>
    <xf numFmtId="0" fontId="0" fillId="3" borderId="4" xfId="0" applyFill="1" applyBorder="1" applyAlignment="1">
      <alignment horizontal="center" vertical="center" wrapText="1"/>
    </xf>
    <xf numFmtId="0" fontId="0" fillId="4" borderId="4" xfId="0" applyFill="1" applyBorder="1" applyAlignment="1">
      <alignment horizontal="center" vertical="center" wrapText="1"/>
    </xf>
    <xf numFmtId="0" fontId="1" fillId="0" borderId="4" xfId="0" applyFont="1" applyBorder="1" applyAlignment="1">
      <alignment wrapText="1"/>
    </xf>
    <xf numFmtId="0" fontId="0" fillId="4" borderId="4" xfId="0"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wrapText="1"/>
    </xf>
    <xf numFmtId="0" fontId="0" fillId="3" borderId="4" xfId="0" applyFill="1" applyBorder="1" applyAlignment="1" applyProtection="1">
      <alignment horizontal="center" vertical="center" wrapText="1"/>
      <protection locked="0"/>
    </xf>
    <xf numFmtId="3" fontId="0" fillId="0" borderId="4" xfId="0" applyNumberFormat="1" applyBorder="1" applyAlignment="1" applyProtection="1">
      <alignment vertical="top"/>
      <protection locked="0"/>
    </xf>
    <xf numFmtId="0" fontId="6" fillId="5" borderId="1" xfId="2" applyFont="1" applyFill="1" applyBorder="1" applyAlignment="1">
      <alignment horizontal="center" vertical="center" wrapText="1"/>
    </xf>
    <xf numFmtId="0" fontId="8" fillId="0" borderId="1" xfId="2" applyFont="1" applyBorder="1" applyAlignment="1">
      <alignment vertical="top"/>
    </xf>
    <xf numFmtId="0" fontId="8" fillId="0" borderId="3" xfId="2" applyFont="1" applyBorder="1" applyAlignment="1">
      <alignment vertical="top"/>
    </xf>
    <xf numFmtId="0" fontId="5" fillId="0" borderId="1" xfId="0" applyFont="1" applyBorder="1"/>
    <xf numFmtId="0" fontId="8" fillId="2" borderId="2" xfId="2" applyFont="1" applyFill="1" applyBorder="1" applyAlignment="1">
      <alignment vertical="top"/>
    </xf>
    <xf numFmtId="0" fontId="8" fillId="2" borderId="1" xfId="2" applyFont="1" applyFill="1" applyBorder="1" applyAlignment="1">
      <alignment vertical="top"/>
    </xf>
    <xf numFmtId="0" fontId="5" fillId="0" borderId="0" xfId="0" applyFont="1"/>
    <xf numFmtId="0" fontId="8" fillId="0" borderId="8" xfId="2" applyFont="1" applyBorder="1" applyAlignment="1">
      <alignment vertical="top"/>
    </xf>
    <xf numFmtId="0" fontId="5" fillId="0" borderId="8" xfId="0" applyFont="1" applyBorder="1"/>
    <xf numFmtId="0" fontId="9" fillId="2" borderId="2" xfId="2" applyFont="1" applyFill="1" applyBorder="1" applyAlignment="1">
      <alignment vertical="top"/>
    </xf>
    <xf numFmtId="0" fontId="10" fillId="0" borderId="0" xfId="0" applyFont="1"/>
    <xf numFmtId="0" fontId="0" fillId="5" borderId="0" xfId="0" applyFill="1"/>
    <xf numFmtId="0" fontId="1" fillId="5" borderId="0" xfId="0" applyFont="1" applyFill="1" applyBorder="1" applyAlignment="1">
      <alignment horizontal="center" vertical="center" wrapText="1"/>
    </xf>
    <xf numFmtId="0" fontId="7" fillId="5" borderId="0" xfId="0" applyFont="1" applyFill="1"/>
    <xf numFmtId="0" fontId="6" fillId="5" borderId="0" xfId="0" applyFont="1" applyFill="1"/>
    <xf numFmtId="0" fontId="6" fillId="5" borderId="9"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0" fillId="5" borderId="12" xfId="0" applyFill="1" applyBorder="1"/>
    <xf numFmtId="0" fontId="0" fillId="5" borderId="14" xfId="0" applyFill="1" applyBorder="1"/>
    <xf numFmtId="0" fontId="0" fillId="5" borderId="15" xfId="0" applyFill="1" applyBorder="1"/>
    <xf numFmtId="0" fontId="0" fillId="5" borderId="17" xfId="0" applyFill="1" applyBorder="1"/>
    <xf numFmtId="0" fontId="0" fillId="5" borderId="0" xfId="0" applyFill="1" applyBorder="1"/>
    <xf numFmtId="0" fontId="6" fillId="5" borderId="0" xfId="0" applyFont="1" applyFill="1" applyBorder="1" applyAlignment="1">
      <alignment horizontal="center" vertical="center" wrapText="1"/>
    </xf>
    <xf numFmtId="0" fontId="0" fillId="0" borderId="4" xfId="0" quotePrefix="1" applyBorder="1" applyAlignment="1">
      <alignment wrapText="1"/>
    </xf>
    <xf numFmtId="0" fontId="0" fillId="0" borderId="4" xfId="0" applyBorder="1" applyAlignment="1">
      <alignment horizontal="left" vertical="center"/>
    </xf>
    <xf numFmtId="0" fontId="0" fillId="0" borderId="4" xfId="0" applyBorder="1" applyAlignment="1">
      <alignment horizontal="left"/>
    </xf>
    <xf numFmtId="0" fontId="0" fillId="0" borderId="0" xfId="0" applyAlignment="1">
      <alignment horizontal="left"/>
    </xf>
    <xf numFmtId="0" fontId="6" fillId="5" borderId="0" xfId="0" applyFont="1" applyFill="1" applyBorder="1" applyAlignment="1">
      <alignment horizontal="right" vertical="center" wrapText="1"/>
    </xf>
    <xf numFmtId="3" fontId="0" fillId="0" borderId="4" xfId="0" applyNumberFormat="1" applyBorder="1" applyAlignment="1">
      <alignment wrapText="1"/>
    </xf>
    <xf numFmtId="3" fontId="0" fillId="0" borderId="0" xfId="0" applyNumberFormat="1" applyAlignment="1">
      <alignment wrapText="1"/>
    </xf>
    <xf numFmtId="3" fontId="0" fillId="3" borderId="4" xfId="0" applyNumberFormat="1" applyFill="1" applyBorder="1" applyAlignment="1">
      <alignment horizontal="center" vertical="center" wrapText="1"/>
    </xf>
    <xf numFmtId="0" fontId="0" fillId="4" borderId="4" xfId="0" applyFill="1" applyBorder="1" applyAlignment="1" applyProtection="1">
      <alignment horizontal="center" vertical="center" wrapText="1"/>
    </xf>
    <xf numFmtId="3" fontId="0" fillId="0" borderId="5" xfId="0" applyNumberFormat="1" applyBorder="1" applyAlignment="1">
      <alignment wrapText="1"/>
    </xf>
    <xf numFmtId="0" fontId="4" fillId="0" borderId="19" xfId="2" applyFont="1" applyBorder="1" applyAlignment="1">
      <alignment vertical="top"/>
    </xf>
    <xf numFmtId="3" fontId="0" fillId="3" borderId="5" xfId="0" applyNumberFormat="1" applyFill="1" applyBorder="1" applyAlignment="1">
      <alignment horizontal="center" vertical="center" wrapText="1"/>
    </xf>
    <xf numFmtId="0" fontId="0" fillId="4" borderId="7" xfId="0" applyFill="1" applyBorder="1" applyAlignment="1">
      <alignment horizontal="center" vertical="center" wrapText="1"/>
    </xf>
    <xf numFmtId="3" fontId="8" fillId="0" borderId="4" xfId="0" applyNumberFormat="1" applyFont="1" applyBorder="1" applyAlignment="1">
      <alignment wrapText="1"/>
    </xf>
    <xf numFmtId="0" fontId="0" fillId="0" borderId="20" xfId="0" applyBorder="1" applyAlignment="1">
      <alignment horizontal="left"/>
    </xf>
    <xf numFmtId="0" fontId="0" fillId="0" borderId="20" xfId="0" applyBorder="1" applyAlignment="1">
      <alignment wrapText="1"/>
    </xf>
    <xf numFmtId="0" fontId="4" fillId="0" borderId="21" xfId="2" applyFont="1" applyBorder="1" applyAlignment="1">
      <alignment vertical="top"/>
    </xf>
    <xf numFmtId="3" fontId="0" fillId="0" borderId="20" xfId="0" applyNumberFormat="1" applyBorder="1" applyAlignment="1" applyProtection="1">
      <alignment vertical="top"/>
      <protection locked="0"/>
    </xf>
    <xf numFmtId="0" fontId="0" fillId="0" borderId="1" xfId="0" applyBorder="1" applyAlignment="1">
      <alignment horizontal="left"/>
    </xf>
    <xf numFmtId="0" fontId="0" fillId="0" borderId="1" xfId="0" applyBorder="1" applyAlignment="1">
      <alignment wrapText="1"/>
    </xf>
    <xf numFmtId="3" fontId="0" fillId="0" borderId="1" xfId="0" applyNumberFormat="1" applyBorder="1" applyAlignment="1" applyProtection="1">
      <alignment vertical="top"/>
      <protection locked="0"/>
    </xf>
    <xf numFmtId="0" fontId="7" fillId="5" borderId="0" xfId="0" applyFont="1" applyFill="1" applyAlignment="1">
      <alignment horizontal="center"/>
    </xf>
    <xf numFmtId="0" fontId="7" fillId="5" borderId="0" xfId="0" applyFont="1" applyFill="1" applyAlignment="1">
      <alignment horizontal="center" vertical="center"/>
    </xf>
    <xf numFmtId="0" fontId="6" fillId="5" borderId="0" xfId="0" applyFont="1" applyFill="1" applyAlignment="1">
      <alignment horizontal="center"/>
    </xf>
    <xf numFmtId="0" fontId="6" fillId="5" borderId="18" xfId="0" applyFont="1" applyFill="1" applyBorder="1" applyAlignment="1">
      <alignment horizontal="right" vertical="center" wrapText="1"/>
    </xf>
    <xf numFmtId="0" fontId="6" fillId="5" borderId="0" xfId="0" applyFont="1" applyFill="1" applyBorder="1" applyAlignment="1">
      <alignment horizontal="center" vertical="center" wrapText="1"/>
    </xf>
    <xf numFmtId="0" fontId="0" fillId="6" borderId="18" xfId="0" applyFill="1" applyBorder="1" applyAlignment="1">
      <alignment horizontal="center"/>
    </xf>
    <xf numFmtId="0" fontId="11" fillId="5"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1" xfId="0" applyFont="1" applyFill="1" applyBorder="1" applyAlignment="1">
      <alignment horizontal="center" wrapText="1"/>
    </xf>
    <xf numFmtId="0" fontId="11" fillId="5" borderId="16" xfId="0" applyFont="1" applyFill="1" applyBorder="1" applyAlignment="1">
      <alignment horizontal="center" wrapText="1"/>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 fillId="4" borderId="7" xfId="0" applyFont="1" applyFill="1" applyBorder="1" applyAlignment="1">
      <alignment horizontal="center" wrapText="1"/>
    </xf>
    <xf numFmtId="0" fontId="1" fillId="0"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cellXfs>
  <cellStyles count="3">
    <cellStyle name="Standard" xfId="0" builtinId="0"/>
    <cellStyle name="Standard 2" xfId="1" xr:uid="{2966D155-F381-48C9-88DC-9D3AB37165D1}"/>
    <cellStyle name="Standard_Übersicht" xfId="2" xr:uid="{FF5C453F-5795-4734-9A4B-5C44D338FAA4}"/>
  </cellStyles>
  <dxfs count="32">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ont>
        <color theme="1"/>
      </font>
      <fill>
        <patternFill patternType="lightDown">
          <fgColor theme="5"/>
          <bgColor auto="1"/>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
      <fill>
        <patternFill patternType="lightDown">
          <fgColor theme="5"/>
        </patternFill>
      </fill>
    </dxf>
  </dxfs>
  <tableStyles count="0" defaultTableStyle="TableStyleMedium2" defaultPivotStyle="PivotStyleLight16"/>
  <colors>
    <mruColors>
      <color rgb="FFFF99FF"/>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314326</xdr:colOff>
      <xdr:row>1</xdr:row>
      <xdr:rowOff>47626</xdr:rowOff>
    </xdr:from>
    <xdr:to>
      <xdr:col>1</xdr:col>
      <xdr:colOff>733425</xdr:colOff>
      <xdr:row>2</xdr:row>
      <xdr:rowOff>228600</xdr:rowOff>
    </xdr:to>
    <xdr:grpSp>
      <xdr:nvGrpSpPr>
        <xdr:cNvPr id="2" name="End of the packing process">
          <a:extLst>
            <a:ext uri="{FF2B5EF4-FFF2-40B4-BE49-F238E27FC236}">
              <a16:creationId xmlns:a16="http://schemas.microsoft.com/office/drawing/2014/main" id="{0FA23848-FA0D-4DA6-B2C9-4ACB7A369FE3}"/>
            </a:ext>
          </a:extLst>
        </xdr:cNvPr>
        <xdr:cNvGrpSpPr/>
      </xdr:nvGrpSpPr>
      <xdr:grpSpPr>
        <a:xfrm>
          <a:off x="1076326" y="238126"/>
          <a:ext cx="419099" cy="453117"/>
          <a:chOff x="3359792" y="4221088"/>
          <a:chExt cx="864000" cy="864000"/>
        </a:xfrm>
      </xdr:grpSpPr>
      <xdr:sp macro="" textlink="">
        <xdr:nvSpPr>
          <xdr:cNvPr id="3" name="Oval 61">
            <a:extLst>
              <a:ext uri="{FF2B5EF4-FFF2-40B4-BE49-F238E27FC236}">
                <a16:creationId xmlns:a16="http://schemas.microsoft.com/office/drawing/2014/main" id="{32D2CB82-7242-48C7-A2A7-17FEA0B0B9A3}"/>
              </a:ext>
            </a:extLst>
          </xdr:cNvPr>
          <xdr:cNvSpPr>
            <a:spLocks noChangeArrowheads="1"/>
          </xdr:cNvSpPr>
        </xdr:nvSpPr>
        <xdr:spPr bwMode="auto">
          <a:xfrm>
            <a:off x="3359792" y="4221088"/>
            <a:ext cx="864000" cy="864000"/>
          </a:xfrm>
          <a:prstGeom prst="ellipse">
            <a:avLst/>
          </a:prstGeom>
          <a:solidFill>
            <a:srgbClr val="878787"/>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grpSp>
        <xdr:nvGrpSpPr>
          <xdr:cNvPr id="4" name="Gruppieren 3">
            <a:extLst>
              <a:ext uri="{FF2B5EF4-FFF2-40B4-BE49-F238E27FC236}">
                <a16:creationId xmlns:a16="http://schemas.microsoft.com/office/drawing/2014/main" id="{E9317333-8D35-411E-8361-40AFFA0D68F5}"/>
              </a:ext>
            </a:extLst>
          </xdr:cNvPr>
          <xdr:cNvGrpSpPr/>
        </xdr:nvGrpSpPr>
        <xdr:grpSpPr>
          <a:xfrm>
            <a:off x="3461978" y="4411041"/>
            <a:ext cx="689930" cy="495529"/>
            <a:chOff x="3461978" y="4411041"/>
            <a:chExt cx="689930" cy="495529"/>
          </a:xfrm>
        </xdr:grpSpPr>
        <xdr:sp macro="" textlink="">
          <xdr:nvSpPr>
            <xdr:cNvPr id="5" name="Freihandform: Form 4">
              <a:extLst>
                <a:ext uri="{FF2B5EF4-FFF2-40B4-BE49-F238E27FC236}">
                  <a16:creationId xmlns:a16="http://schemas.microsoft.com/office/drawing/2014/main" id="{7B68D4EA-2A80-4161-8E38-A2126EB664B1}"/>
                </a:ext>
              </a:extLst>
            </xdr:cNvPr>
            <xdr:cNvSpPr/>
          </xdr:nvSpPr>
          <xdr:spPr>
            <a:xfrm>
              <a:off x="3910496" y="4590194"/>
              <a:ext cx="241412" cy="190588"/>
            </a:xfrm>
            <a:custGeom>
              <a:avLst/>
              <a:gdLst>
                <a:gd name="connsiteX0" fmla="*/ 215365 w 241411"/>
                <a:gd name="connsiteY0" fmla="*/ 9529 h 190588"/>
                <a:gd name="connsiteX1" fmla="*/ 89577 w 241411"/>
                <a:gd name="connsiteY1" fmla="*/ 150565 h 190588"/>
                <a:gd name="connsiteX2" fmla="*/ 27318 w 241411"/>
                <a:gd name="connsiteY2" fmla="*/ 89576 h 190588"/>
                <a:gd name="connsiteX3" fmla="*/ 9529 w 241411"/>
                <a:gd name="connsiteY3" fmla="*/ 107365 h 190588"/>
                <a:gd name="connsiteX4" fmla="*/ 89577 w 241411"/>
                <a:gd name="connsiteY4" fmla="*/ 187412 h 190588"/>
                <a:gd name="connsiteX5" fmla="*/ 234424 w 241411"/>
                <a:gd name="connsiteY5" fmla="*/ 27318 h 1905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41411" h="190588">
                  <a:moveTo>
                    <a:pt x="215365" y="9529"/>
                  </a:moveTo>
                  <a:lnTo>
                    <a:pt x="89577" y="150565"/>
                  </a:lnTo>
                  <a:lnTo>
                    <a:pt x="27318" y="89576"/>
                  </a:lnTo>
                  <a:lnTo>
                    <a:pt x="9529" y="107365"/>
                  </a:lnTo>
                  <a:lnTo>
                    <a:pt x="89577" y="187412"/>
                  </a:lnTo>
                  <a:lnTo>
                    <a:pt x="234424" y="27318"/>
                  </a:lnTo>
                  <a:close/>
                </a:path>
              </a:pathLst>
            </a:custGeom>
            <a:solidFill>
              <a:srgbClr val="FFFFFF"/>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6" name="Freihandform: Form 5">
              <a:extLst>
                <a:ext uri="{FF2B5EF4-FFF2-40B4-BE49-F238E27FC236}">
                  <a16:creationId xmlns:a16="http://schemas.microsoft.com/office/drawing/2014/main" id="{E7E7F1E5-9EF7-461F-9669-A8FC60E95D84}"/>
                </a:ext>
              </a:extLst>
            </xdr:cNvPr>
            <xdr:cNvSpPr/>
          </xdr:nvSpPr>
          <xdr:spPr>
            <a:xfrm>
              <a:off x="3461978" y="4411041"/>
              <a:ext cx="419294" cy="495529"/>
            </a:xfrm>
            <a:custGeom>
              <a:avLst/>
              <a:gdLst>
                <a:gd name="connsiteX0" fmla="*/ 397059 w 419294"/>
                <a:gd name="connsiteY0" fmla="*/ 114988 h 495529"/>
                <a:gd name="connsiteX1" fmla="*/ 215365 w 419294"/>
                <a:gd name="connsiteY1" fmla="*/ 9529 h 495529"/>
                <a:gd name="connsiteX2" fmla="*/ 34941 w 419294"/>
                <a:gd name="connsiteY2" fmla="*/ 114988 h 495529"/>
                <a:gd name="connsiteX3" fmla="*/ 9529 w 419294"/>
                <a:gd name="connsiteY3" fmla="*/ 128965 h 495529"/>
                <a:gd name="connsiteX4" fmla="*/ 9529 w 419294"/>
                <a:gd name="connsiteY4" fmla="*/ 367835 h 495529"/>
                <a:gd name="connsiteX5" fmla="*/ 215365 w 419294"/>
                <a:gd name="connsiteY5" fmla="*/ 487271 h 495529"/>
                <a:gd name="connsiteX6" fmla="*/ 397059 w 419294"/>
                <a:gd name="connsiteY6" fmla="*/ 381812 h 495529"/>
                <a:gd name="connsiteX7" fmla="*/ 422471 w 419294"/>
                <a:gd name="connsiteY7" fmla="*/ 366565 h 495529"/>
                <a:gd name="connsiteX8" fmla="*/ 422471 w 419294"/>
                <a:gd name="connsiteY8" fmla="*/ 128965 h 495529"/>
                <a:gd name="connsiteX9" fmla="*/ 397059 w 419294"/>
                <a:gd name="connsiteY9" fmla="*/ 114988 h 495529"/>
                <a:gd name="connsiteX10" fmla="*/ 209012 w 419294"/>
                <a:gd name="connsiteY10" fmla="*/ 42565 h 495529"/>
                <a:gd name="connsiteX11" fmla="*/ 220447 w 419294"/>
                <a:gd name="connsiteY11" fmla="*/ 42565 h 495529"/>
                <a:gd name="connsiteX12" fmla="*/ 366565 w 419294"/>
                <a:gd name="connsiteY12" fmla="*/ 126424 h 495529"/>
                <a:gd name="connsiteX13" fmla="*/ 366565 w 419294"/>
                <a:gd name="connsiteY13" fmla="*/ 146753 h 495529"/>
                <a:gd name="connsiteX14" fmla="*/ 310659 w 419294"/>
                <a:gd name="connsiteY14" fmla="*/ 178518 h 495529"/>
                <a:gd name="connsiteX15" fmla="*/ 150565 w 419294"/>
                <a:gd name="connsiteY15" fmla="*/ 76871 h 495529"/>
                <a:gd name="connsiteX16" fmla="*/ 209012 w 419294"/>
                <a:gd name="connsiteY16" fmla="*/ 42565 h 495529"/>
                <a:gd name="connsiteX17" fmla="*/ 202659 w 419294"/>
                <a:gd name="connsiteY17" fmla="*/ 430094 h 495529"/>
                <a:gd name="connsiteX18" fmla="*/ 184871 w 419294"/>
                <a:gd name="connsiteY18" fmla="*/ 440259 h 495529"/>
                <a:gd name="connsiteX19" fmla="*/ 40024 w 419294"/>
                <a:gd name="connsiteY19" fmla="*/ 356400 h 495529"/>
                <a:gd name="connsiteX20" fmla="*/ 33671 w 419294"/>
                <a:gd name="connsiteY20" fmla="*/ 346235 h 495529"/>
                <a:gd name="connsiteX21" fmla="*/ 33671 w 419294"/>
                <a:gd name="connsiteY21" fmla="*/ 178518 h 495529"/>
                <a:gd name="connsiteX22" fmla="*/ 51459 w 419294"/>
                <a:gd name="connsiteY22" fmla="*/ 168353 h 495529"/>
                <a:gd name="connsiteX23" fmla="*/ 197576 w 419294"/>
                <a:gd name="connsiteY23" fmla="*/ 253482 h 495529"/>
                <a:gd name="connsiteX24" fmla="*/ 203929 w 419294"/>
                <a:gd name="connsiteY24" fmla="*/ 263647 h 495529"/>
                <a:gd name="connsiteX25" fmla="*/ 203929 w 419294"/>
                <a:gd name="connsiteY25" fmla="*/ 430094 h 495529"/>
                <a:gd name="connsiteX26" fmla="*/ 209012 w 419294"/>
                <a:gd name="connsiteY26" fmla="*/ 229341 h 495529"/>
                <a:gd name="connsiteX27" fmla="*/ 62894 w 419294"/>
                <a:gd name="connsiteY27" fmla="*/ 146753 h 495529"/>
                <a:gd name="connsiteX28" fmla="*/ 62894 w 419294"/>
                <a:gd name="connsiteY28" fmla="*/ 126424 h 495529"/>
                <a:gd name="connsiteX29" fmla="*/ 125153 w 419294"/>
                <a:gd name="connsiteY29" fmla="*/ 90847 h 495529"/>
                <a:gd name="connsiteX30" fmla="*/ 125153 w 419294"/>
                <a:gd name="connsiteY30" fmla="*/ 90847 h 495529"/>
                <a:gd name="connsiteX31" fmla="*/ 285247 w 419294"/>
                <a:gd name="connsiteY31" fmla="*/ 192494 h 495529"/>
                <a:gd name="connsiteX32" fmla="*/ 221718 w 419294"/>
                <a:gd name="connsiteY32" fmla="*/ 229341 h 495529"/>
                <a:gd name="connsiteX33" fmla="*/ 209012 w 419294"/>
                <a:gd name="connsiteY33" fmla="*/ 229341 h 495529"/>
                <a:gd name="connsiteX34" fmla="*/ 397059 w 419294"/>
                <a:gd name="connsiteY34" fmla="*/ 352588 h 495529"/>
                <a:gd name="connsiteX35" fmla="*/ 245859 w 419294"/>
                <a:gd name="connsiteY35" fmla="*/ 440259 h 495529"/>
                <a:gd name="connsiteX36" fmla="*/ 228071 w 419294"/>
                <a:gd name="connsiteY36" fmla="*/ 430094 h 495529"/>
                <a:gd name="connsiteX37" fmla="*/ 228071 w 419294"/>
                <a:gd name="connsiteY37" fmla="*/ 262376 h 495529"/>
                <a:gd name="connsiteX38" fmla="*/ 234424 w 419294"/>
                <a:gd name="connsiteY38" fmla="*/ 252212 h 495529"/>
                <a:gd name="connsiteX39" fmla="*/ 380541 w 419294"/>
                <a:gd name="connsiteY39" fmla="*/ 167082 h 495529"/>
                <a:gd name="connsiteX40" fmla="*/ 398329 w 419294"/>
                <a:gd name="connsiteY40" fmla="*/ 177247 h 495529"/>
                <a:gd name="connsiteX41" fmla="*/ 398329 w 419294"/>
                <a:gd name="connsiteY41" fmla="*/ 352588 h 4955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419294" h="495529">
                  <a:moveTo>
                    <a:pt x="397059" y="114988"/>
                  </a:moveTo>
                  <a:lnTo>
                    <a:pt x="215365" y="9529"/>
                  </a:lnTo>
                  <a:lnTo>
                    <a:pt x="34941" y="114988"/>
                  </a:lnTo>
                  <a:lnTo>
                    <a:pt x="9529" y="128965"/>
                  </a:lnTo>
                  <a:lnTo>
                    <a:pt x="9529" y="367835"/>
                  </a:lnTo>
                  <a:lnTo>
                    <a:pt x="215365" y="487271"/>
                  </a:lnTo>
                  <a:lnTo>
                    <a:pt x="397059" y="381812"/>
                  </a:lnTo>
                  <a:lnTo>
                    <a:pt x="422471" y="366565"/>
                  </a:lnTo>
                  <a:lnTo>
                    <a:pt x="422471" y="128965"/>
                  </a:lnTo>
                  <a:lnTo>
                    <a:pt x="397059" y="114988"/>
                  </a:lnTo>
                  <a:close/>
                  <a:moveTo>
                    <a:pt x="209012" y="42565"/>
                  </a:moveTo>
                  <a:cubicBezTo>
                    <a:pt x="212824" y="40024"/>
                    <a:pt x="216635" y="40024"/>
                    <a:pt x="220447" y="42565"/>
                  </a:cubicBezTo>
                  <a:lnTo>
                    <a:pt x="366565" y="126424"/>
                  </a:lnTo>
                  <a:cubicBezTo>
                    <a:pt x="374188" y="131506"/>
                    <a:pt x="374188" y="141671"/>
                    <a:pt x="366565" y="146753"/>
                  </a:cubicBezTo>
                  <a:lnTo>
                    <a:pt x="310659" y="178518"/>
                  </a:lnTo>
                  <a:lnTo>
                    <a:pt x="150565" y="76871"/>
                  </a:lnTo>
                  <a:lnTo>
                    <a:pt x="209012" y="42565"/>
                  </a:lnTo>
                  <a:close/>
                  <a:moveTo>
                    <a:pt x="202659" y="430094"/>
                  </a:moveTo>
                  <a:cubicBezTo>
                    <a:pt x="202659" y="438988"/>
                    <a:pt x="192494" y="444071"/>
                    <a:pt x="184871" y="440259"/>
                  </a:cubicBezTo>
                  <a:lnTo>
                    <a:pt x="40024" y="356400"/>
                  </a:lnTo>
                  <a:cubicBezTo>
                    <a:pt x="36212" y="353859"/>
                    <a:pt x="33671" y="350047"/>
                    <a:pt x="33671" y="346235"/>
                  </a:cubicBezTo>
                  <a:lnTo>
                    <a:pt x="33671" y="178518"/>
                  </a:lnTo>
                  <a:cubicBezTo>
                    <a:pt x="33671" y="169624"/>
                    <a:pt x="43835" y="164541"/>
                    <a:pt x="51459" y="168353"/>
                  </a:cubicBezTo>
                  <a:lnTo>
                    <a:pt x="197576" y="253482"/>
                  </a:lnTo>
                  <a:cubicBezTo>
                    <a:pt x="201388" y="256024"/>
                    <a:pt x="203929" y="259835"/>
                    <a:pt x="203929" y="263647"/>
                  </a:cubicBezTo>
                  <a:lnTo>
                    <a:pt x="203929" y="430094"/>
                  </a:lnTo>
                  <a:close/>
                  <a:moveTo>
                    <a:pt x="209012" y="229341"/>
                  </a:moveTo>
                  <a:lnTo>
                    <a:pt x="62894" y="146753"/>
                  </a:lnTo>
                  <a:cubicBezTo>
                    <a:pt x="55271" y="142941"/>
                    <a:pt x="55271" y="131506"/>
                    <a:pt x="62894" y="126424"/>
                  </a:cubicBezTo>
                  <a:lnTo>
                    <a:pt x="125153" y="90847"/>
                  </a:lnTo>
                  <a:lnTo>
                    <a:pt x="125153" y="90847"/>
                  </a:lnTo>
                  <a:lnTo>
                    <a:pt x="285247" y="192494"/>
                  </a:lnTo>
                  <a:lnTo>
                    <a:pt x="221718" y="229341"/>
                  </a:lnTo>
                  <a:cubicBezTo>
                    <a:pt x="217906" y="231882"/>
                    <a:pt x="212824" y="231882"/>
                    <a:pt x="209012" y="229341"/>
                  </a:cubicBezTo>
                  <a:close/>
                  <a:moveTo>
                    <a:pt x="397059" y="352588"/>
                  </a:moveTo>
                  <a:lnTo>
                    <a:pt x="245859" y="440259"/>
                  </a:lnTo>
                  <a:cubicBezTo>
                    <a:pt x="238235" y="445341"/>
                    <a:pt x="228071" y="438988"/>
                    <a:pt x="228071" y="430094"/>
                  </a:cubicBezTo>
                  <a:lnTo>
                    <a:pt x="228071" y="262376"/>
                  </a:lnTo>
                  <a:cubicBezTo>
                    <a:pt x="228071" y="258565"/>
                    <a:pt x="230612" y="254753"/>
                    <a:pt x="234424" y="252212"/>
                  </a:cubicBezTo>
                  <a:lnTo>
                    <a:pt x="380541" y="167082"/>
                  </a:lnTo>
                  <a:cubicBezTo>
                    <a:pt x="388165" y="163271"/>
                    <a:pt x="398329" y="168353"/>
                    <a:pt x="398329" y="177247"/>
                  </a:cubicBezTo>
                  <a:lnTo>
                    <a:pt x="398329" y="352588"/>
                  </a:lnTo>
                  <a:close/>
                </a:path>
              </a:pathLst>
            </a:custGeom>
            <a:solidFill>
              <a:srgbClr val="FFFFFF"/>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grpSp>
    </xdr:grpSp>
    <xdr:clientData/>
  </xdr:twoCellAnchor>
  <xdr:twoCellAnchor>
    <xdr:from>
      <xdr:col>5</xdr:col>
      <xdr:colOff>666751</xdr:colOff>
      <xdr:row>41</xdr:row>
      <xdr:rowOff>149679</xdr:rowOff>
    </xdr:from>
    <xdr:to>
      <xdr:col>7</xdr:col>
      <xdr:colOff>567965</xdr:colOff>
      <xdr:row>42</xdr:row>
      <xdr:rowOff>185294</xdr:rowOff>
    </xdr:to>
    <xdr:pic>
      <xdr:nvPicPr>
        <xdr:cNvPr id="7" name="Picture 63" descr="Schaeffler_Office_RGB">
          <a:extLst>
            <a:ext uri="{FF2B5EF4-FFF2-40B4-BE49-F238E27FC236}">
              <a16:creationId xmlns:a16="http://schemas.microsoft.com/office/drawing/2014/main" id="{794BB3DA-33A5-4A5E-90F1-74D46E7041E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1" y="8531679"/>
          <a:ext cx="2160000" cy="2261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E7FAD-CF50-47BD-9B7F-1445E64A653E}">
  <sheetPr>
    <tabColor theme="9" tint="0.59999389629810485"/>
  </sheetPr>
  <dimension ref="A1:H44"/>
  <sheetViews>
    <sheetView showGridLines="0" tabSelected="1" zoomScale="70" zoomScaleNormal="70" workbookViewId="0">
      <selection activeCell="O23" sqref="O23"/>
    </sheetView>
  </sheetViews>
  <sheetFormatPr baseColWidth="10" defaultColWidth="11.42578125" defaultRowHeight="15" x14ac:dyDescent="0.25"/>
  <cols>
    <col min="1" max="1" width="11.42578125" customWidth="1"/>
    <col min="2" max="2" width="17.85546875" customWidth="1"/>
    <col min="3" max="3" width="14.7109375" customWidth="1"/>
    <col min="5" max="5" width="15.85546875" customWidth="1"/>
    <col min="6" max="6" width="21.5703125" customWidth="1"/>
    <col min="7" max="7" width="12.140625" customWidth="1"/>
  </cols>
  <sheetData>
    <row r="1" spans="1:8" x14ac:dyDescent="0.25">
      <c r="A1" s="24"/>
      <c r="B1" s="24"/>
      <c r="C1" s="24"/>
      <c r="D1" s="24"/>
      <c r="E1" s="24"/>
      <c r="F1" s="24"/>
      <c r="G1" s="24"/>
      <c r="H1" s="24"/>
    </row>
    <row r="2" spans="1:8" ht="21" x14ac:dyDescent="0.25">
      <c r="A2" s="24"/>
      <c r="B2" s="30"/>
      <c r="C2" s="63" t="s">
        <v>0</v>
      </c>
      <c r="D2" s="63"/>
      <c r="E2" s="63"/>
      <c r="F2" s="64"/>
      <c r="G2" s="31"/>
      <c r="H2" s="24"/>
    </row>
    <row r="3" spans="1:8" ht="21" x14ac:dyDescent="0.35">
      <c r="A3" s="24"/>
      <c r="B3" s="32"/>
      <c r="C3" s="65" t="s">
        <v>1</v>
      </c>
      <c r="D3" s="65"/>
      <c r="E3" s="65"/>
      <c r="F3" s="66"/>
      <c r="G3" s="33"/>
      <c r="H3" s="24"/>
    </row>
    <row r="4" spans="1:8" x14ac:dyDescent="0.25">
      <c r="A4" s="24"/>
      <c r="B4" s="24"/>
      <c r="C4" s="24"/>
      <c r="D4" s="24"/>
      <c r="E4" s="24"/>
      <c r="F4" s="24"/>
      <c r="G4" s="34"/>
      <c r="H4" s="24"/>
    </row>
    <row r="5" spans="1:8" ht="33.75" customHeight="1" x14ac:dyDescent="0.25">
      <c r="A5" s="24"/>
      <c r="B5" s="28" t="str">
        <f>IF(C5="English","Select language: ","Sprache wählen:")</f>
        <v>Sprache wählen:</v>
      </c>
      <c r="C5" s="29" t="s">
        <v>122</v>
      </c>
      <c r="D5" s="24"/>
      <c r="E5" s="24"/>
      <c r="F5" s="35"/>
      <c r="G5" s="34"/>
      <c r="H5" s="24"/>
    </row>
    <row r="6" spans="1:8" x14ac:dyDescent="0.25">
      <c r="A6" s="24"/>
      <c r="B6" s="25"/>
      <c r="C6" s="25"/>
      <c r="D6" s="24"/>
      <c r="E6" s="24"/>
      <c r="F6" s="34"/>
      <c r="G6" s="34"/>
      <c r="H6" s="24"/>
    </row>
    <row r="7" spans="1:8" ht="27.75" customHeight="1" x14ac:dyDescent="0.25">
      <c r="A7" s="24"/>
      <c r="B7" s="61" t="str">
        <f>IF(C5="English","Information contact person packaging planner supplier:","Informationen Verpackungsplanung Lieferant:")</f>
        <v>Informationen Verpackungsplanung Lieferant:</v>
      </c>
      <c r="C7" s="61"/>
      <c r="D7" s="61"/>
      <c r="E7" s="61"/>
      <c r="F7" s="34"/>
      <c r="G7" s="34"/>
      <c r="H7" s="24"/>
    </row>
    <row r="8" spans="1:8" x14ac:dyDescent="0.25">
      <c r="A8" s="24"/>
      <c r="B8" s="60" t="str">
        <f>IF(C5="English","Name contact person:","Name Ansprechpartner:")</f>
        <v>Name Ansprechpartner:</v>
      </c>
      <c r="C8" s="60"/>
      <c r="D8" s="62"/>
      <c r="E8" s="62"/>
      <c r="F8" s="34"/>
      <c r="G8" s="34"/>
      <c r="H8" s="24"/>
    </row>
    <row r="9" spans="1:8" x14ac:dyDescent="0.25">
      <c r="A9" s="24"/>
      <c r="B9" s="60" t="str">
        <f>IF(C5="English","Phone number:","Telefonnummer:")</f>
        <v>Telefonnummer:</v>
      </c>
      <c r="C9" s="60"/>
      <c r="D9" s="62"/>
      <c r="E9" s="62"/>
      <c r="F9" s="34"/>
      <c r="G9" s="34"/>
      <c r="H9" s="24"/>
    </row>
    <row r="10" spans="1:8" x14ac:dyDescent="0.25">
      <c r="A10" s="24"/>
      <c r="B10" s="60" t="s">
        <v>120</v>
      </c>
      <c r="C10" s="60"/>
      <c r="D10" s="62"/>
      <c r="E10" s="62"/>
      <c r="F10" s="24"/>
      <c r="G10" s="24"/>
      <c r="H10" s="24"/>
    </row>
    <row r="11" spans="1:8" x14ac:dyDescent="0.25">
      <c r="A11" s="24"/>
      <c r="B11" s="40"/>
      <c r="C11" s="24"/>
      <c r="D11" s="24"/>
      <c r="E11" s="24"/>
      <c r="F11" s="24"/>
      <c r="G11" s="24"/>
      <c r="H11" s="24"/>
    </row>
    <row r="12" spans="1:8" x14ac:dyDescent="0.25">
      <c r="A12" s="24"/>
      <c r="B12" s="24"/>
      <c r="C12" s="24"/>
      <c r="D12" s="24"/>
      <c r="E12" s="24"/>
      <c r="F12" s="24"/>
      <c r="G12" s="24"/>
      <c r="H12" s="24"/>
    </row>
    <row r="13" spans="1:8" x14ac:dyDescent="0.25">
      <c r="A13" s="24"/>
      <c r="B13" s="59" t="str">
        <f>IF(C5="English","Welcome to the supplier packaging filling template!","Willkommen im Lieferantenverpackungstemplate!")</f>
        <v>Willkommen im Lieferantenverpackungstemplate!</v>
      </c>
      <c r="C13" s="59"/>
      <c r="D13" s="59"/>
      <c r="E13" s="59"/>
      <c r="F13" s="59"/>
      <c r="G13" s="59"/>
      <c r="H13" s="24"/>
    </row>
    <row r="14" spans="1:8" x14ac:dyDescent="0.25">
      <c r="A14" s="24"/>
      <c r="B14" s="58" t="str">
        <f>IF(C5="English","Thank you for your support. ","Vielen Dank für Ihre Unterstützung.")</f>
        <v>Vielen Dank für Ihre Unterstützung.</v>
      </c>
      <c r="C14" s="58"/>
      <c r="D14" s="58"/>
      <c r="E14" s="58"/>
      <c r="F14" s="58"/>
      <c r="G14" s="58"/>
      <c r="H14" s="24"/>
    </row>
    <row r="15" spans="1:8" x14ac:dyDescent="0.25">
      <c r="A15" s="24"/>
      <c r="B15" s="57" t="str">
        <f>IF(C5="English","Here you will find a short introduction.","Hier finden Sie eine kurze Erleuterung")</f>
        <v>Hier finden Sie eine kurze Erleuterung</v>
      </c>
      <c r="C15" s="57"/>
      <c r="D15" s="57"/>
      <c r="E15" s="57"/>
      <c r="F15" s="57"/>
      <c r="G15" s="57"/>
      <c r="H15" s="24"/>
    </row>
    <row r="16" spans="1:8" x14ac:dyDescent="0.25">
      <c r="A16" s="24"/>
      <c r="B16" s="26"/>
      <c r="C16" s="26"/>
      <c r="D16" s="26"/>
      <c r="E16" s="26"/>
      <c r="F16" s="26"/>
      <c r="G16" s="24"/>
      <c r="H16" s="24"/>
    </row>
    <row r="17" spans="1:8" x14ac:dyDescent="0.25">
      <c r="A17" s="24"/>
      <c r="B17" s="27" t="str">
        <f>IF(C5="English","What is the procedure? ","Wie ist das Vorgehen?")</f>
        <v>Wie ist das Vorgehen?</v>
      </c>
      <c r="C17" s="26"/>
      <c r="D17" s="26"/>
      <c r="E17" s="26"/>
      <c r="F17" s="26"/>
      <c r="G17" s="24"/>
      <c r="H17" s="24"/>
    </row>
    <row r="18" spans="1:8" x14ac:dyDescent="0.25">
      <c r="A18" s="24"/>
      <c r="B18" s="24"/>
      <c r="C18" s="24"/>
      <c r="D18" s="24"/>
      <c r="E18" s="24"/>
      <c r="F18" s="24"/>
      <c r="G18" s="24"/>
      <c r="H18" s="24"/>
    </row>
    <row r="19" spans="1:8" x14ac:dyDescent="0.25">
      <c r="A19" s="24"/>
      <c r="B19" s="26" t="str">
        <f>IF(C5="English","1. Choose the language that suits you. ","1. Wähle die passende Sprache")</f>
        <v>1. Wähle die passende Sprache</v>
      </c>
      <c r="C19" s="24"/>
      <c r="D19" s="24"/>
      <c r="E19" s="24"/>
      <c r="F19" s="24"/>
      <c r="G19" s="24"/>
      <c r="H19" s="24"/>
    </row>
    <row r="20" spans="1:8" x14ac:dyDescent="0.25">
      <c r="A20" s="24"/>
      <c r="B20" s="24"/>
      <c r="C20" s="24"/>
      <c r="D20" s="24"/>
      <c r="E20" s="24"/>
      <c r="F20" s="24"/>
      <c r="G20" s="24"/>
      <c r="H20" s="24"/>
    </row>
    <row r="21" spans="1:8" x14ac:dyDescent="0.25">
      <c r="A21" s="24"/>
      <c r="B21" s="26" t="str">
        <f>IF(C5="English","2. Fill in the list of used packing materials with the packing materials you send to Schaeffler. ","2. Befülle die Liste 'used packaging material' mit den Packmitteln, welche Sie zu Schaeffler senden")</f>
        <v>2. Befülle die Liste 'used packaging material' mit den Packmitteln, welche Sie zu Schaeffler senden</v>
      </c>
      <c r="C21" s="24"/>
      <c r="D21" s="24"/>
      <c r="E21" s="24"/>
      <c r="F21" s="24"/>
      <c r="G21" s="24"/>
      <c r="H21" s="24"/>
    </row>
    <row r="22" spans="1:8" x14ac:dyDescent="0.25">
      <c r="A22" s="24"/>
      <c r="B22" s="26" t="str">
        <f>IF(C5="English","     Important packing materials: load carriers, frames, trays,","     Wichtige Packmittel: Ladungsträger, Rahmen, Trays,")</f>
        <v xml:space="preserve">     Wichtige Packmittel: Ladungsträger, Rahmen, Trays,</v>
      </c>
      <c r="C22" s="24"/>
      <c r="D22" s="24"/>
      <c r="E22" s="24"/>
      <c r="F22" s="24"/>
      <c r="G22" s="24"/>
      <c r="H22" s="24"/>
    </row>
    <row r="23" spans="1:8" x14ac:dyDescent="0.25">
      <c r="A23" s="24"/>
      <c r="B23" s="26" t="str">
        <f>IF(C5="English","     returnable packing materials of all kinds, special packing materials. ","     Mehrwegpackmittel aller Art, Spezielle Packmittel")</f>
        <v xml:space="preserve">     Mehrwegpackmittel aller Art, Spezielle Packmittel</v>
      </c>
      <c r="C23" s="24"/>
      <c r="D23" s="24"/>
      <c r="E23" s="24"/>
      <c r="F23" s="24"/>
      <c r="G23" s="24"/>
      <c r="H23" s="24"/>
    </row>
    <row r="24" spans="1:8" x14ac:dyDescent="0.25">
      <c r="A24" s="24"/>
      <c r="B24" s="24"/>
      <c r="C24" s="24"/>
      <c r="D24" s="24"/>
      <c r="E24" s="24"/>
      <c r="F24" s="24"/>
      <c r="G24" s="24"/>
      <c r="H24" s="24"/>
    </row>
    <row r="25" spans="1:8" x14ac:dyDescent="0.25">
      <c r="A25" s="24"/>
      <c r="B25" s="26" t="str">
        <f>IF(C5="English","     For supplier's own one-way packing materials, please assign a clear description.","     Bitte wählen Sie für lieferanteneigene Einwegpackmittel eine eindeutige Beschreibung")</f>
        <v xml:space="preserve">     Bitte wählen Sie für lieferanteneigene Einwegpackmittel eine eindeutige Beschreibung</v>
      </c>
      <c r="C25" s="24"/>
      <c r="D25" s="24"/>
      <c r="E25" s="24"/>
      <c r="F25" s="24"/>
      <c r="G25" s="24"/>
      <c r="H25" s="24"/>
    </row>
    <row r="26" spans="1:8" x14ac:dyDescent="0.25">
      <c r="A26" s="24"/>
      <c r="B26" s="26" t="str">
        <f>IF(C5="English","     This can be e.g. your material number. ","     Das kann z.B. Ihre Materialnummer sein")</f>
        <v xml:space="preserve">     Das kann z.B. Ihre Materialnummer sein</v>
      </c>
      <c r="C26" s="24"/>
      <c r="D26" s="24"/>
      <c r="E26" s="24"/>
      <c r="F26" s="24"/>
      <c r="G26" s="24"/>
      <c r="H26" s="24"/>
    </row>
    <row r="27" spans="1:8" x14ac:dyDescent="0.25">
      <c r="A27" s="24"/>
      <c r="B27" s="26"/>
      <c r="C27" s="24"/>
      <c r="D27" s="24"/>
      <c r="E27" s="24"/>
      <c r="F27" s="24"/>
      <c r="G27" s="24"/>
      <c r="H27" s="24"/>
    </row>
    <row r="28" spans="1:8" x14ac:dyDescent="0.25">
      <c r="A28" s="24"/>
      <c r="B28" s="26" t="str">
        <f>IF(C5="English","     Simple packing aids can be ignored.","     Einfache Packhilfsmittel können ignoriert werden")</f>
        <v xml:space="preserve">     Einfache Packhilfsmittel können ignoriert werden</v>
      </c>
      <c r="C28" s="24"/>
      <c r="D28" s="24"/>
      <c r="E28" s="24"/>
      <c r="F28" s="24"/>
      <c r="G28" s="24"/>
      <c r="H28" s="24"/>
    </row>
    <row r="29" spans="1:8" x14ac:dyDescent="0.25">
      <c r="A29" s="24"/>
      <c r="B29" s="26" t="str">
        <f>IF(C5="English","     All fields highlighted in orange must be filled in! ","     Alle orange markierten Felder müssen befüllt werden!")</f>
        <v xml:space="preserve">     Alle orange markierten Felder müssen befüllt werden!</v>
      </c>
      <c r="C29" s="24"/>
      <c r="D29" s="24"/>
      <c r="E29" s="24"/>
      <c r="F29" s="24"/>
      <c r="G29" s="24"/>
      <c r="H29" s="24"/>
    </row>
    <row r="30" spans="1:8" x14ac:dyDescent="0.25">
      <c r="A30" s="24"/>
      <c r="B30" s="24"/>
      <c r="C30" s="24"/>
      <c r="D30" s="24"/>
      <c r="E30" s="24"/>
      <c r="F30" s="24"/>
      <c r="G30" s="24"/>
      <c r="H30" s="24"/>
    </row>
    <row r="31" spans="1:8" x14ac:dyDescent="0.25">
      <c r="A31" s="24"/>
      <c r="B31" s="26" t="str">
        <f>IF(C5="English","3. Filling the template ","3. Befüllung des Templates")</f>
        <v>3. Befüllung des Templates</v>
      </c>
      <c r="C31" s="24"/>
      <c r="D31" s="24"/>
      <c r="E31" s="24"/>
      <c r="F31" s="24"/>
      <c r="G31" s="24"/>
      <c r="H31" s="24"/>
    </row>
    <row r="32" spans="1:8" x14ac:dyDescent="0.25">
      <c r="A32" s="24"/>
      <c r="B32" s="26" t="str">
        <f>IF(C5="English","    The fields must be filled - minimum all, which are highlighted orange. ","    Mindestens alle Felder, welche orange markiert sind, müssen befüllt werden")</f>
        <v xml:space="preserve">    Mindestens alle Felder, welche orange markiert sind, müssen befüllt werden</v>
      </c>
      <c r="C32" s="24"/>
      <c r="D32" s="24"/>
      <c r="E32" s="24"/>
      <c r="F32" s="24"/>
      <c r="G32" s="24"/>
      <c r="H32" s="24"/>
    </row>
    <row r="33" spans="1:8" x14ac:dyDescent="0.25">
      <c r="A33" s="24"/>
      <c r="B33" s="26" t="str">
        <f>IF(C5="English","    Detailed information about the individual fields can be found in the PowerPoint file","    Detailinformationen zu den einzelnen Feldern finden Sie in dem PowerPoint File")</f>
        <v xml:space="preserve">    Detailinformationen zu den einzelnen Feldern finden Sie in dem PowerPoint File</v>
      </c>
      <c r="C33" s="24"/>
      <c r="D33" s="24"/>
      <c r="E33" s="24"/>
      <c r="F33" s="24"/>
      <c r="G33" s="24"/>
      <c r="H33" s="24"/>
    </row>
    <row r="34" spans="1:8" x14ac:dyDescent="0.25">
      <c r="A34" s="24"/>
      <c r="B34" s="24"/>
      <c r="C34" s="24"/>
      <c r="D34" s="24"/>
      <c r="E34" s="24"/>
      <c r="F34" s="24"/>
      <c r="G34" s="24"/>
      <c r="H34" s="24"/>
    </row>
    <row r="35" spans="1:8" x14ac:dyDescent="0.25">
      <c r="A35" s="24"/>
      <c r="B35" s="26" t="str">
        <f>IF(C5="English","4. Check if the template is complete.","4. Überprüfe ob das Template vollständig befüllt ist.")</f>
        <v>4. Überprüfe ob das Template vollständig befüllt ist.</v>
      </c>
      <c r="C35" s="24"/>
      <c r="D35" s="24"/>
      <c r="E35" s="24"/>
      <c r="F35" s="24"/>
      <c r="G35" s="24"/>
      <c r="H35" s="24"/>
    </row>
    <row r="36" spans="1:8" x14ac:dyDescent="0.25">
      <c r="A36" s="24"/>
      <c r="B36" s="26" t="str">
        <f>IF(C5="English","     Fields marked in orange must be filled. ","     Alle orange markierten Felder müssen befüllt werden.")</f>
        <v xml:space="preserve">     Alle orange markierten Felder müssen befüllt werden.</v>
      </c>
      <c r="C36" s="24"/>
      <c r="D36" s="24"/>
      <c r="E36" s="24"/>
      <c r="F36" s="24"/>
      <c r="G36" s="24"/>
      <c r="H36" s="24"/>
    </row>
    <row r="37" spans="1:8" x14ac:dyDescent="0.25">
      <c r="A37" s="24"/>
      <c r="B37" s="24"/>
      <c r="C37" s="24"/>
      <c r="D37" s="24"/>
      <c r="E37" s="24"/>
      <c r="F37" s="24"/>
      <c r="G37" s="24"/>
      <c r="H37" s="24"/>
    </row>
    <row r="38" spans="1:8" x14ac:dyDescent="0.25">
      <c r="A38" s="24"/>
      <c r="B38" s="24"/>
      <c r="C38" s="24"/>
      <c r="D38" s="24"/>
      <c r="E38" s="24"/>
      <c r="F38" s="24"/>
      <c r="G38" s="24"/>
      <c r="H38" s="24"/>
    </row>
    <row r="39" spans="1:8" x14ac:dyDescent="0.25">
      <c r="A39" s="24"/>
      <c r="B39" s="24"/>
      <c r="C39" s="24"/>
      <c r="D39" s="24"/>
      <c r="E39" s="24"/>
      <c r="F39" s="24"/>
      <c r="G39" s="24"/>
      <c r="H39" s="24"/>
    </row>
    <row r="40" spans="1:8" x14ac:dyDescent="0.25">
      <c r="A40" s="24"/>
      <c r="B40" s="24"/>
      <c r="C40" s="24"/>
      <c r="D40" s="24"/>
      <c r="E40" s="24"/>
      <c r="F40" s="24"/>
      <c r="G40" s="24"/>
      <c r="H40" s="24"/>
    </row>
    <row r="41" spans="1:8" x14ac:dyDescent="0.25">
      <c r="A41" s="24"/>
      <c r="B41" s="24"/>
      <c r="C41" s="24"/>
      <c r="D41" s="24"/>
      <c r="E41" s="24"/>
      <c r="F41" s="24"/>
      <c r="G41" s="24"/>
      <c r="H41" s="24"/>
    </row>
    <row r="42" spans="1:8" x14ac:dyDescent="0.25">
      <c r="A42" s="24"/>
      <c r="B42" s="24"/>
      <c r="C42" s="24"/>
      <c r="D42" s="24"/>
      <c r="E42" s="24"/>
      <c r="F42" s="24"/>
      <c r="G42" s="24"/>
      <c r="H42" s="24"/>
    </row>
    <row r="43" spans="1:8" x14ac:dyDescent="0.25">
      <c r="A43" s="24"/>
      <c r="B43" s="24"/>
      <c r="C43" s="24"/>
      <c r="D43" s="24"/>
      <c r="E43" s="24"/>
      <c r="F43" s="24"/>
      <c r="G43" s="24"/>
      <c r="H43" s="24"/>
    </row>
    <row r="44" spans="1:8" x14ac:dyDescent="0.25">
      <c r="A44" s="24"/>
      <c r="B44" s="24"/>
      <c r="C44" s="24"/>
      <c r="D44" s="24"/>
      <c r="E44" s="24"/>
      <c r="F44" s="24"/>
      <c r="G44" s="24"/>
      <c r="H44" s="24"/>
    </row>
  </sheetData>
  <mergeCells count="12">
    <mergeCell ref="B7:E7"/>
    <mergeCell ref="D8:E8"/>
    <mergeCell ref="D9:E9"/>
    <mergeCell ref="D10:E10"/>
    <mergeCell ref="C2:F2"/>
    <mergeCell ref="C3:F3"/>
    <mergeCell ref="B15:G15"/>
    <mergeCell ref="B14:G14"/>
    <mergeCell ref="B13:G13"/>
    <mergeCell ref="B8:C8"/>
    <mergeCell ref="B9:C9"/>
    <mergeCell ref="B10:C10"/>
  </mergeCells>
  <dataValidations count="1">
    <dataValidation type="list" allowBlank="1" showInputMessage="1" showErrorMessage="1" sqref="C5" xr:uid="{51ED2483-D6E3-4548-880D-69F3A36E33BC}">
      <formula1>"Deutsch , English"</formula1>
    </dataValidation>
  </dataValidations>
  <pageMargins left="0.7" right="0.7" top="0.78740157499999996" bottom="0.78740157499999996" header="0.3" footer="0.3"/>
  <pageSetup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73330-D7D7-4C83-AFE0-7C9604A1B27F}">
  <sheetPr>
    <tabColor theme="9" tint="0.39997558519241921"/>
  </sheetPr>
  <dimension ref="A1:J96"/>
  <sheetViews>
    <sheetView zoomScale="80" zoomScaleNormal="80" workbookViewId="0">
      <pane ySplit="1" topLeftCell="A22" activePane="bottomLeft" state="frozen"/>
      <selection pane="bottomLeft" activeCell="E32" sqref="E32"/>
    </sheetView>
  </sheetViews>
  <sheetFormatPr baseColWidth="10" defaultColWidth="10.85546875" defaultRowHeight="15" x14ac:dyDescent="0.25"/>
  <cols>
    <col min="1" max="1" width="31.140625" style="19" customWidth="1"/>
    <col min="2" max="2" width="19.85546875" style="19" bestFit="1" customWidth="1"/>
    <col min="3" max="3" width="46.140625" style="19" hidden="1" customWidth="1"/>
    <col min="4" max="4" width="52.5703125" style="19" customWidth="1"/>
    <col min="5" max="9" width="21" style="19" customWidth="1"/>
  </cols>
  <sheetData>
    <row r="1" spans="1:9" ht="54" customHeight="1" x14ac:dyDescent="0.25">
      <c r="A1" s="13" t="str">
        <f>IF('1. Introduction'!C5="English","Material No.","Materialnummer")</f>
        <v>Materialnummer</v>
      </c>
      <c r="B1" s="13" t="str">
        <f>IF('1. Introduction'!C5="English","packaging type","Verpackungstyp")</f>
        <v>Verpackungstyp</v>
      </c>
      <c r="C1" s="13" t="s">
        <v>2</v>
      </c>
      <c r="D1" s="13" t="str">
        <f>IF('1. Introduction'!C5="English","packaging material long designation","Verpackungsmaterial Bezeichnung")</f>
        <v>Verpackungsmaterial Bezeichnung</v>
      </c>
      <c r="E1" s="13" t="str">
        <f>IF('1. Introduction'!C5="English","weight (kg)","Gewicht in kg")</f>
        <v>Gewicht in kg</v>
      </c>
      <c r="F1" s="13" t="str">
        <f>IF('1. Introduction'!C5="English","Outer length (mm)","Außenabmessung: Länge (mm)")</f>
        <v>Außenabmessung: Länge (mm)</v>
      </c>
      <c r="G1" s="13" t="str">
        <f>IF('1. Introduction'!C5="English","Outer width (mm)","Außenabmessung: Breite (mm)")</f>
        <v>Außenabmessung: Breite (mm)</v>
      </c>
      <c r="H1" s="13" t="str">
        <f>IF('1. Introduction'!C5="English","Outer height (mm)","Außenabmessung: Höhe (mm)")</f>
        <v>Außenabmessung: Höhe (mm)</v>
      </c>
      <c r="I1" s="13" t="str">
        <f>IF('1. Introduction'!C5="English","returnable packaging?","Mehrwegpackmittel?")</f>
        <v>Mehrwegpackmittel?</v>
      </c>
    </row>
    <row r="2" spans="1:9" x14ac:dyDescent="0.25">
      <c r="A2" s="14" t="s">
        <v>3</v>
      </c>
      <c r="B2" s="14" t="s">
        <v>4</v>
      </c>
      <c r="C2" s="14" t="s">
        <v>5</v>
      </c>
      <c r="D2" s="14" t="s">
        <v>6</v>
      </c>
      <c r="E2" s="14">
        <v>4.25</v>
      </c>
      <c r="F2" s="14">
        <v>395</v>
      </c>
      <c r="G2" s="14">
        <v>300</v>
      </c>
      <c r="H2" s="15">
        <v>202</v>
      </c>
      <c r="I2" s="16" t="s">
        <v>7</v>
      </c>
    </row>
    <row r="3" spans="1:9" x14ac:dyDescent="0.25">
      <c r="A3" s="14" t="s">
        <v>8</v>
      </c>
      <c r="B3" s="14" t="s">
        <v>4</v>
      </c>
      <c r="C3" s="14" t="s">
        <v>9</v>
      </c>
      <c r="D3" s="14" t="s">
        <v>10</v>
      </c>
      <c r="E3" s="14">
        <v>9.3000000000000007</v>
      </c>
      <c r="F3" s="14">
        <v>586</v>
      </c>
      <c r="G3" s="14">
        <v>400</v>
      </c>
      <c r="H3" s="15">
        <v>323</v>
      </c>
      <c r="I3" s="16" t="s">
        <v>7</v>
      </c>
    </row>
    <row r="4" spans="1:9" x14ac:dyDescent="0.25">
      <c r="A4" s="14" t="s">
        <v>11</v>
      </c>
      <c r="B4" s="14" t="s">
        <v>12</v>
      </c>
      <c r="C4" s="14" t="s">
        <v>13</v>
      </c>
      <c r="D4" s="14" t="s">
        <v>14</v>
      </c>
      <c r="E4" s="14">
        <v>0.112</v>
      </c>
      <c r="F4" s="14">
        <v>110</v>
      </c>
      <c r="G4" s="14">
        <v>120</v>
      </c>
      <c r="H4" s="15">
        <v>181</v>
      </c>
      <c r="I4" s="16" t="s">
        <v>7</v>
      </c>
    </row>
    <row r="5" spans="1:9" x14ac:dyDescent="0.25">
      <c r="A5" s="14" t="s">
        <v>15</v>
      </c>
      <c r="B5" s="14" t="s">
        <v>16</v>
      </c>
      <c r="C5" s="14" t="s">
        <v>17</v>
      </c>
      <c r="D5" s="14" t="s">
        <v>18</v>
      </c>
      <c r="E5" s="14">
        <v>0.56999999999999995</v>
      </c>
      <c r="F5" s="14">
        <v>300</v>
      </c>
      <c r="G5" s="14">
        <v>200</v>
      </c>
      <c r="H5" s="15">
        <v>147</v>
      </c>
      <c r="I5" s="16" t="s">
        <v>7</v>
      </c>
    </row>
    <row r="6" spans="1:9" x14ac:dyDescent="0.25">
      <c r="A6" s="14" t="s">
        <v>19</v>
      </c>
      <c r="B6" s="14" t="s">
        <v>16</v>
      </c>
      <c r="C6" s="14" t="s">
        <v>20</v>
      </c>
      <c r="D6" s="14" t="s">
        <v>21</v>
      </c>
      <c r="E6" s="14">
        <v>1.29</v>
      </c>
      <c r="F6" s="14">
        <v>400</v>
      </c>
      <c r="G6" s="14">
        <v>300</v>
      </c>
      <c r="H6" s="15">
        <v>147</v>
      </c>
      <c r="I6" s="16" t="s">
        <v>7</v>
      </c>
    </row>
    <row r="7" spans="1:9" x14ac:dyDescent="0.25">
      <c r="A7" s="14" t="s">
        <v>22</v>
      </c>
      <c r="B7" s="14" t="s">
        <v>16</v>
      </c>
      <c r="C7" s="14" t="s">
        <v>23</v>
      </c>
      <c r="D7" s="14" t="s">
        <v>24</v>
      </c>
      <c r="E7" s="14">
        <v>2.2000000000000002</v>
      </c>
      <c r="F7" s="14">
        <v>600</v>
      </c>
      <c r="G7" s="14">
        <v>400</v>
      </c>
      <c r="H7" s="15">
        <v>147</v>
      </c>
      <c r="I7" s="16" t="s">
        <v>7</v>
      </c>
    </row>
    <row r="8" spans="1:9" x14ac:dyDescent="0.25">
      <c r="A8" s="14" t="s">
        <v>25</v>
      </c>
      <c r="B8" s="14" t="s">
        <v>16</v>
      </c>
      <c r="C8" s="14" t="s">
        <v>26</v>
      </c>
      <c r="D8" s="14" t="s">
        <v>27</v>
      </c>
      <c r="E8" s="14">
        <v>2.6</v>
      </c>
      <c r="F8" s="14">
        <v>400</v>
      </c>
      <c r="G8" s="14">
        <v>300</v>
      </c>
      <c r="H8" s="15">
        <v>280</v>
      </c>
      <c r="I8" s="16" t="s">
        <v>7</v>
      </c>
    </row>
    <row r="9" spans="1:9" x14ac:dyDescent="0.25">
      <c r="A9" s="14" t="s">
        <v>28</v>
      </c>
      <c r="B9" s="14" t="s">
        <v>16</v>
      </c>
      <c r="C9" s="14" t="s">
        <v>29</v>
      </c>
      <c r="D9" s="14" t="s">
        <v>30</v>
      </c>
      <c r="E9" s="14">
        <v>3</v>
      </c>
      <c r="F9" s="14">
        <v>594</v>
      </c>
      <c r="G9" s="14">
        <v>396</v>
      </c>
      <c r="H9" s="15">
        <v>280</v>
      </c>
      <c r="I9" s="16" t="s">
        <v>7</v>
      </c>
    </row>
    <row r="10" spans="1:9" x14ac:dyDescent="0.25">
      <c r="A10" s="14" t="s">
        <v>31</v>
      </c>
      <c r="B10" s="14" t="s">
        <v>16</v>
      </c>
      <c r="C10" s="14" t="s">
        <v>32</v>
      </c>
      <c r="D10" s="14" t="s">
        <v>33</v>
      </c>
      <c r="E10" s="14">
        <v>0.72199999999999998</v>
      </c>
      <c r="F10" s="14">
        <v>295</v>
      </c>
      <c r="G10" s="14">
        <v>197</v>
      </c>
      <c r="H10" s="15">
        <v>146</v>
      </c>
      <c r="I10" s="16" t="s">
        <v>7</v>
      </c>
    </row>
    <row r="11" spans="1:9" x14ac:dyDescent="0.25">
      <c r="A11" s="14" t="s">
        <v>34</v>
      </c>
      <c r="B11" s="14" t="s">
        <v>16</v>
      </c>
      <c r="C11" s="14" t="s">
        <v>35</v>
      </c>
      <c r="D11" s="14" t="s">
        <v>36</v>
      </c>
      <c r="E11" s="14">
        <v>1.6279999999999999</v>
      </c>
      <c r="F11" s="14">
        <v>397</v>
      </c>
      <c r="G11" s="14">
        <v>298</v>
      </c>
      <c r="H11" s="15">
        <v>149</v>
      </c>
      <c r="I11" s="16" t="s">
        <v>7</v>
      </c>
    </row>
    <row r="12" spans="1:9" x14ac:dyDescent="0.25">
      <c r="A12" s="14" t="s">
        <v>37</v>
      </c>
      <c r="B12" s="14" t="s">
        <v>16</v>
      </c>
      <c r="C12" s="14" t="s">
        <v>38</v>
      </c>
      <c r="D12" s="14" t="s">
        <v>39</v>
      </c>
      <c r="E12" s="14">
        <v>2.8109999999999999</v>
      </c>
      <c r="F12" s="14">
        <v>595</v>
      </c>
      <c r="G12" s="14">
        <v>395</v>
      </c>
      <c r="H12" s="15">
        <v>147</v>
      </c>
      <c r="I12" s="16" t="s">
        <v>7</v>
      </c>
    </row>
    <row r="13" spans="1:9" x14ac:dyDescent="0.25">
      <c r="A13" s="14" t="s">
        <v>40</v>
      </c>
      <c r="B13" s="14" t="s">
        <v>16</v>
      </c>
      <c r="C13" s="14" t="s">
        <v>41</v>
      </c>
      <c r="D13" s="14" t="s">
        <v>42</v>
      </c>
      <c r="E13" s="14">
        <v>4.16</v>
      </c>
      <c r="F13" s="14">
        <v>594</v>
      </c>
      <c r="G13" s="14">
        <v>397</v>
      </c>
      <c r="H13" s="15">
        <v>279</v>
      </c>
      <c r="I13" s="16" t="s">
        <v>7</v>
      </c>
    </row>
    <row r="14" spans="1:9" x14ac:dyDescent="0.25">
      <c r="A14" s="14" t="s">
        <v>43</v>
      </c>
      <c r="B14" s="14" t="s">
        <v>16</v>
      </c>
      <c r="C14" s="14" t="s">
        <v>44</v>
      </c>
      <c r="D14" s="14" t="s">
        <v>45</v>
      </c>
      <c r="E14" s="14">
        <v>0.25900000000000001</v>
      </c>
      <c r="F14" s="14">
        <v>197</v>
      </c>
      <c r="G14" s="14">
        <v>149</v>
      </c>
      <c r="H14" s="15">
        <v>119</v>
      </c>
      <c r="I14" s="16" t="s">
        <v>7</v>
      </c>
    </row>
    <row r="15" spans="1:9" x14ac:dyDescent="0.25">
      <c r="A15" s="14" t="s">
        <v>46</v>
      </c>
      <c r="B15" s="14" t="s">
        <v>16</v>
      </c>
      <c r="C15" s="14" t="s">
        <v>47</v>
      </c>
      <c r="D15" s="14" t="s">
        <v>48</v>
      </c>
      <c r="E15" s="14">
        <v>0.61899999999999999</v>
      </c>
      <c r="F15" s="14">
        <v>295</v>
      </c>
      <c r="G15" s="14">
        <v>198</v>
      </c>
      <c r="H15" s="15">
        <v>120</v>
      </c>
      <c r="I15" s="16" t="s">
        <v>7</v>
      </c>
    </row>
    <row r="16" spans="1:9" x14ac:dyDescent="0.25">
      <c r="A16" s="14" t="s">
        <v>49</v>
      </c>
      <c r="B16" s="14" t="s">
        <v>16</v>
      </c>
      <c r="C16" s="14" t="s">
        <v>50</v>
      </c>
      <c r="D16" s="14" t="s">
        <v>51</v>
      </c>
      <c r="E16" s="14">
        <v>4.4000000000000004</v>
      </c>
      <c r="F16" s="14">
        <v>594</v>
      </c>
      <c r="G16" s="14">
        <v>396</v>
      </c>
      <c r="H16" s="15">
        <v>280</v>
      </c>
      <c r="I16" s="16" t="s">
        <v>7</v>
      </c>
    </row>
    <row r="17" spans="1:9" x14ac:dyDescent="0.25">
      <c r="A17" s="14" t="s">
        <v>52</v>
      </c>
      <c r="B17" s="14" t="s">
        <v>53</v>
      </c>
      <c r="C17" s="14" t="s">
        <v>54</v>
      </c>
      <c r="D17" s="14" t="s">
        <v>55</v>
      </c>
      <c r="E17" s="14">
        <v>5.15</v>
      </c>
      <c r="F17" s="14">
        <v>1210</v>
      </c>
      <c r="G17" s="14">
        <v>810</v>
      </c>
      <c r="H17" s="15">
        <v>83</v>
      </c>
      <c r="I17" s="16" t="s">
        <v>7</v>
      </c>
    </row>
    <row r="18" spans="1:9" x14ac:dyDescent="0.25">
      <c r="A18" s="14" t="s">
        <v>56</v>
      </c>
      <c r="B18" s="14" t="s">
        <v>53</v>
      </c>
      <c r="C18" s="14" t="s">
        <v>57</v>
      </c>
      <c r="D18" s="14" t="s">
        <v>58</v>
      </c>
      <c r="E18" s="14">
        <v>6.5</v>
      </c>
      <c r="F18" s="14">
        <v>1200</v>
      </c>
      <c r="G18" s="14">
        <v>800</v>
      </c>
      <c r="H18" s="15">
        <v>94</v>
      </c>
      <c r="I18" s="16" t="s">
        <v>7</v>
      </c>
    </row>
    <row r="19" spans="1:9" x14ac:dyDescent="0.25">
      <c r="A19" s="14" t="s">
        <v>59</v>
      </c>
      <c r="B19" s="14" t="s">
        <v>53</v>
      </c>
      <c r="C19" s="14" t="s">
        <v>60</v>
      </c>
      <c r="D19" s="14" t="s">
        <v>61</v>
      </c>
      <c r="E19" s="14">
        <v>2.46</v>
      </c>
      <c r="F19" s="14">
        <v>800</v>
      </c>
      <c r="G19" s="14">
        <v>600</v>
      </c>
      <c r="H19" s="15">
        <v>50</v>
      </c>
      <c r="I19" s="16" t="s">
        <v>7</v>
      </c>
    </row>
    <row r="20" spans="1:9" x14ac:dyDescent="0.25">
      <c r="A20" s="14" t="s">
        <v>62</v>
      </c>
      <c r="B20" s="14" t="s">
        <v>53</v>
      </c>
      <c r="C20" s="14" t="s">
        <v>63</v>
      </c>
      <c r="D20" s="14" t="s">
        <v>64</v>
      </c>
      <c r="E20" s="14">
        <v>90</v>
      </c>
      <c r="F20" s="14">
        <v>1220</v>
      </c>
      <c r="G20" s="14">
        <v>824</v>
      </c>
      <c r="H20" s="15">
        <v>960</v>
      </c>
      <c r="I20" s="16" t="s">
        <v>7</v>
      </c>
    </row>
    <row r="21" spans="1:9" x14ac:dyDescent="0.25">
      <c r="A21" s="14" t="s">
        <v>65</v>
      </c>
      <c r="B21" s="14" t="s">
        <v>53</v>
      </c>
      <c r="C21" s="14" t="s">
        <v>66</v>
      </c>
      <c r="D21" s="14" t="s">
        <v>67</v>
      </c>
      <c r="E21" s="14">
        <v>74</v>
      </c>
      <c r="F21" s="14">
        <v>1220</v>
      </c>
      <c r="G21" s="14">
        <v>824</v>
      </c>
      <c r="H21" s="15">
        <v>670</v>
      </c>
      <c r="I21" s="16" t="s">
        <v>7</v>
      </c>
    </row>
    <row r="22" spans="1:9" x14ac:dyDescent="0.25">
      <c r="A22" s="14" t="s">
        <v>68</v>
      </c>
      <c r="B22" s="14" t="s">
        <v>53</v>
      </c>
      <c r="C22" s="14" t="s">
        <v>69</v>
      </c>
      <c r="D22" s="14" t="s">
        <v>70</v>
      </c>
      <c r="E22" s="14">
        <v>97</v>
      </c>
      <c r="F22" s="14">
        <v>1232</v>
      </c>
      <c r="G22" s="14">
        <v>832</v>
      </c>
      <c r="H22" s="15">
        <v>650</v>
      </c>
      <c r="I22" s="16" t="s">
        <v>7</v>
      </c>
    </row>
    <row r="23" spans="1:9" x14ac:dyDescent="0.25">
      <c r="A23" s="14" t="s">
        <v>71</v>
      </c>
      <c r="B23" s="14" t="s">
        <v>53</v>
      </c>
      <c r="C23" s="14" t="s">
        <v>72</v>
      </c>
      <c r="D23" s="14" t="s">
        <v>73</v>
      </c>
      <c r="E23" s="14">
        <v>20.3</v>
      </c>
      <c r="F23" s="14">
        <v>1200</v>
      </c>
      <c r="G23" s="14">
        <v>800</v>
      </c>
      <c r="H23" s="15">
        <v>144</v>
      </c>
      <c r="I23" s="16" t="s">
        <v>7</v>
      </c>
    </row>
    <row r="24" spans="1:9" x14ac:dyDescent="0.25">
      <c r="A24" s="14" t="s">
        <v>74</v>
      </c>
      <c r="B24" s="14" t="s">
        <v>53</v>
      </c>
      <c r="C24" s="14" t="s">
        <v>75</v>
      </c>
      <c r="D24" s="14" t="s">
        <v>76</v>
      </c>
      <c r="E24" s="14">
        <v>18</v>
      </c>
      <c r="F24" s="14">
        <v>1200</v>
      </c>
      <c r="G24" s="14">
        <v>800</v>
      </c>
      <c r="H24" s="15">
        <v>160</v>
      </c>
      <c r="I24" s="16" t="s">
        <v>7</v>
      </c>
    </row>
    <row r="25" spans="1:9" x14ac:dyDescent="0.25">
      <c r="A25" s="14" t="s">
        <v>77</v>
      </c>
      <c r="B25" s="14" t="s">
        <v>53</v>
      </c>
      <c r="C25" s="14" t="s">
        <v>78</v>
      </c>
      <c r="D25" s="14" t="s">
        <v>79</v>
      </c>
      <c r="E25" s="14">
        <v>47.915999999999997</v>
      </c>
      <c r="F25" s="14">
        <v>1200</v>
      </c>
      <c r="G25" s="14">
        <v>800</v>
      </c>
      <c r="H25" s="15">
        <v>950</v>
      </c>
      <c r="I25" s="16" t="s">
        <v>7</v>
      </c>
    </row>
    <row r="26" spans="1:9" x14ac:dyDescent="0.25">
      <c r="A26" s="14" t="s">
        <v>80</v>
      </c>
      <c r="B26" s="14" t="s">
        <v>53</v>
      </c>
      <c r="C26" s="14" t="s">
        <v>81</v>
      </c>
      <c r="D26" s="14" t="s">
        <v>82</v>
      </c>
      <c r="E26" s="14">
        <v>19.2</v>
      </c>
      <c r="F26" s="14">
        <v>800</v>
      </c>
      <c r="G26" s="14">
        <v>600</v>
      </c>
      <c r="H26" s="15">
        <v>530</v>
      </c>
      <c r="I26" s="16" t="s">
        <v>7</v>
      </c>
    </row>
    <row r="27" spans="1:9" x14ac:dyDescent="0.25">
      <c r="A27" s="14" t="s">
        <v>83</v>
      </c>
      <c r="B27" s="14" t="s">
        <v>53</v>
      </c>
      <c r="C27" s="14" t="s">
        <v>84</v>
      </c>
      <c r="D27" s="14" t="s">
        <v>85</v>
      </c>
      <c r="E27" s="14">
        <v>28</v>
      </c>
      <c r="F27" s="14">
        <v>800</v>
      </c>
      <c r="G27" s="14">
        <v>600</v>
      </c>
      <c r="H27" s="15">
        <v>700</v>
      </c>
      <c r="I27" s="16" t="s">
        <v>7</v>
      </c>
    </row>
    <row r="28" spans="1:9" x14ac:dyDescent="0.25">
      <c r="A28" s="14" t="s">
        <v>86</v>
      </c>
      <c r="B28" s="14" t="s">
        <v>53</v>
      </c>
      <c r="C28" s="14" t="s">
        <v>87</v>
      </c>
      <c r="D28" s="14" t="s">
        <v>88</v>
      </c>
      <c r="E28" s="14">
        <v>113</v>
      </c>
      <c r="F28" s="14">
        <v>1220</v>
      </c>
      <c r="G28" s="14">
        <v>832</v>
      </c>
      <c r="H28" s="15">
        <v>620</v>
      </c>
      <c r="I28" s="16" t="s">
        <v>7</v>
      </c>
    </row>
    <row r="29" spans="1:9" x14ac:dyDescent="0.25">
      <c r="A29" s="14" t="s">
        <v>89</v>
      </c>
      <c r="B29" s="14" t="s">
        <v>53</v>
      </c>
      <c r="C29" s="14" t="s">
        <v>90</v>
      </c>
      <c r="D29" s="14" t="s">
        <v>91</v>
      </c>
      <c r="E29" s="14">
        <v>8.1</v>
      </c>
      <c r="F29" s="14">
        <v>798</v>
      </c>
      <c r="G29" s="14">
        <v>593</v>
      </c>
      <c r="H29" s="15">
        <v>150</v>
      </c>
      <c r="I29" s="16" t="s">
        <v>7</v>
      </c>
    </row>
    <row r="30" spans="1:9" x14ac:dyDescent="0.25">
      <c r="A30" s="14" t="s">
        <v>92</v>
      </c>
      <c r="B30" s="14" t="s">
        <v>53</v>
      </c>
      <c r="C30" s="14" t="s">
        <v>93</v>
      </c>
      <c r="D30" s="14" t="s">
        <v>94</v>
      </c>
      <c r="E30" s="14">
        <v>52</v>
      </c>
      <c r="F30" s="14">
        <v>1200</v>
      </c>
      <c r="G30" s="14">
        <v>1000</v>
      </c>
      <c r="H30" s="15">
        <v>980</v>
      </c>
      <c r="I30" s="16" t="s">
        <v>7</v>
      </c>
    </row>
    <row r="31" spans="1:9" x14ac:dyDescent="0.25">
      <c r="A31" s="14" t="s">
        <v>95</v>
      </c>
      <c r="B31" s="14" t="s">
        <v>53</v>
      </c>
      <c r="C31" s="14" t="s">
        <v>96</v>
      </c>
      <c r="D31" s="14" t="s">
        <v>97</v>
      </c>
      <c r="E31" s="14">
        <v>54.3</v>
      </c>
      <c r="F31" s="14">
        <v>783</v>
      </c>
      <c r="G31" s="14">
        <v>590</v>
      </c>
      <c r="H31" s="15">
        <v>623</v>
      </c>
      <c r="I31" s="16" t="s">
        <v>7</v>
      </c>
    </row>
    <row r="32" spans="1:9" x14ac:dyDescent="0.25">
      <c r="A32" s="14" t="s">
        <v>98</v>
      </c>
      <c r="B32" s="14" t="s">
        <v>53</v>
      </c>
      <c r="C32" s="14" t="s">
        <v>99</v>
      </c>
      <c r="D32" s="14" t="s">
        <v>100</v>
      </c>
      <c r="E32" s="14">
        <v>42.38</v>
      </c>
      <c r="F32" s="14">
        <v>1210</v>
      </c>
      <c r="G32" s="14">
        <v>800</v>
      </c>
      <c r="H32" s="15">
        <v>149</v>
      </c>
      <c r="I32" s="16" t="s">
        <v>7</v>
      </c>
    </row>
    <row r="33" spans="1:10" x14ac:dyDescent="0.25">
      <c r="A33" s="14" t="s">
        <v>101</v>
      </c>
      <c r="B33" s="14" t="s">
        <v>102</v>
      </c>
      <c r="C33" s="14"/>
      <c r="D33" s="14" t="s">
        <v>103</v>
      </c>
      <c r="E33" s="14">
        <v>8</v>
      </c>
      <c r="F33" s="14">
        <v>1200</v>
      </c>
      <c r="G33" s="14">
        <v>800</v>
      </c>
      <c r="H33" s="15">
        <v>190</v>
      </c>
      <c r="I33" s="16" t="s">
        <v>7</v>
      </c>
    </row>
    <row r="34" spans="1:10" x14ac:dyDescent="0.25">
      <c r="A34" s="14" t="s">
        <v>104</v>
      </c>
      <c r="B34" s="14" t="s">
        <v>53</v>
      </c>
      <c r="C34" s="14" t="s">
        <v>105</v>
      </c>
      <c r="D34" s="14" t="s">
        <v>106</v>
      </c>
      <c r="E34" s="14">
        <v>42</v>
      </c>
      <c r="F34" s="14">
        <v>790</v>
      </c>
      <c r="G34" s="14">
        <v>590</v>
      </c>
      <c r="H34" s="15">
        <v>600</v>
      </c>
      <c r="I34" s="16" t="s">
        <v>7</v>
      </c>
    </row>
    <row r="35" spans="1:10" ht="15.75" thickBot="1" x14ac:dyDescent="0.3">
      <c r="A35" s="20" t="s">
        <v>107</v>
      </c>
      <c r="B35" s="20" t="s">
        <v>53</v>
      </c>
      <c r="C35" s="20" t="s">
        <v>108</v>
      </c>
      <c r="D35" s="20" t="s">
        <v>109</v>
      </c>
      <c r="E35" s="20">
        <v>3.238</v>
      </c>
      <c r="F35" s="20">
        <v>598</v>
      </c>
      <c r="G35" s="20">
        <v>399</v>
      </c>
      <c r="H35" s="20">
        <v>92</v>
      </c>
      <c r="I35" s="21" t="s">
        <v>7</v>
      </c>
    </row>
    <row r="36" spans="1:10" x14ac:dyDescent="0.25">
      <c r="A36" s="22" t="s">
        <v>110</v>
      </c>
      <c r="B36" s="22" t="s">
        <v>117</v>
      </c>
      <c r="C36" s="22" t="s">
        <v>111</v>
      </c>
      <c r="D36" s="22" t="s">
        <v>112</v>
      </c>
      <c r="E36" s="22">
        <v>1</v>
      </c>
      <c r="F36" s="22">
        <v>300</v>
      </c>
      <c r="G36" s="22">
        <v>200</v>
      </c>
      <c r="H36" s="22">
        <v>150</v>
      </c>
      <c r="I36" s="22" t="s">
        <v>113</v>
      </c>
      <c r="J36" s="23" t="s">
        <v>114</v>
      </c>
    </row>
    <row r="37" spans="1:10" x14ac:dyDescent="0.25">
      <c r="A37" s="18" t="s">
        <v>115</v>
      </c>
      <c r="B37" s="22"/>
      <c r="C37" s="18"/>
      <c r="D37" s="17"/>
      <c r="E37" s="17"/>
      <c r="F37" s="17"/>
      <c r="G37" s="17"/>
      <c r="H37" s="17"/>
      <c r="I37" s="18"/>
    </row>
    <row r="38" spans="1:10" x14ac:dyDescent="0.25">
      <c r="A38" s="18" t="s">
        <v>115</v>
      </c>
      <c r="B38" s="22"/>
      <c r="C38" s="18"/>
      <c r="D38" s="17"/>
      <c r="E38" s="17"/>
      <c r="F38" s="17"/>
      <c r="G38" s="17"/>
      <c r="H38" s="17"/>
      <c r="I38" s="18"/>
    </row>
    <row r="39" spans="1:10" x14ac:dyDescent="0.25">
      <c r="A39" s="18" t="s">
        <v>115</v>
      </c>
      <c r="B39" s="22"/>
      <c r="C39" s="18"/>
      <c r="D39" s="17"/>
      <c r="E39" s="17"/>
      <c r="F39" s="17"/>
      <c r="G39" s="17"/>
      <c r="H39" s="17"/>
      <c r="I39" s="18"/>
    </row>
    <row r="40" spans="1:10" x14ac:dyDescent="0.25">
      <c r="A40" s="18" t="s">
        <v>115</v>
      </c>
      <c r="B40" s="22"/>
      <c r="C40" s="18"/>
      <c r="D40" s="17"/>
      <c r="E40" s="17"/>
      <c r="F40" s="17"/>
      <c r="G40" s="17"/>
      <c r="H40" s="17"/>
      <c r="I40" s="18"/>
    </row>
    <row r="41" spans="1:10" x14ac:dyDescent="0.25">
      <c r="A41" s="18" t="s">
        <v>115</v>
      </c>
      <c r="B41" s="22"/>
      <c r="C41" s="18"/>
      <c r="D41" s="17"/>
      <c r="E41" s="17"/>
      <c r="F41" s="17"/>
      <c r="G41" s="17"/>
      <c r="H41" s="17"/>
      <c r="I41" s="18"/>
    </row>
    <row r="42" spans="1:10" x14ac:dyDescent="0.25">
      <c r="A42" s="18" t="s">
        <v>115</v>
      </c>
      <c r="B42" s="22"/>
      <c r="C42" s="18"/>
      <c r="D42" s="17"/>
      <c r="E42" s="17"/>
      <c r="F42" s="17"/>
      <c r="G42" s="17"/>
      <c r="H42" s="17"/>
      <c r="I42" s="18"/>
    </row>
    <row r="43" spans="1:10" x14ac:dyDescent="0.25">
      <c r="A43" s="18" t="s">
        <v>115</v>
      </c>
      <c r="B43" s="22"/>
      <c r="C43" s="18"/>
      <c r="D43" s="18"/>
      <c r="E43" s="17"/>
      <c r="F43" s="17"/>
      <c r="G43" s="17"/>
      <c r="H43" s="17"/>
      <c r="I43" s="18"/>
    </row>
    <row r="44" spans="1:10" x14ac:dyDescent="0.25">
      <c r="A44" s="18" t="s">
        <v>115</v>
      </c>
      <c r="B44" s="22"/>
      <c r="C44" s="18"/>
      <c r="D44" s="18"/>
      <c r="E44" s="17"/>
      <c r="F44" s="17"/>
      <c r="G44" s="17"/>
      <c r="H44" s="17"/>
      <c r="I44" s="18"/>
    </row>
    <row r="45" spans="1:10" x14ac:dyDescent="0.25">
      <c r="A45" s="18" t="s">
        <v>115</v>
      </c>
      <c r="B45" s="22"/>
      <c r="C45" s="18"/>
      <c r="D45" s="18"/>
      <c r="E45" s="17"/>
      <c r="F45" s="17"/>
      <c r="G45" s="17"/>
      <c r="H45" s="17"/>
      <c r="I45" s="18"/>
    </row>
    <row r="46" spans="1:10" x14ac:dyDescent="0.25">
      <c r="A46" s="18" t="s">
        <v>115</v>
      </c>
      <c r="B46" s="22"/>
      <c r="C46" s="18"/>
      <c r="D46" s="18"/>
      <c r="E46" s="17"/>
      <c r="F46" s="17"/>
      <c r="G46" s="17"/>
      <c r="H46" s="17"/>
      <c r="I46" s="18"/>
    </row>
    <row r="47" spans="1:10" x14ac:dyDescent="0.25">
      <c r="A47" s="18" t="s">
        <v>115</v>
      </c>
      <c r="B47" s="22"/>
      <c r="C47" s="18"/>
      <c r="D47" s="18"/>
      <c r="E47" s="17"/>
      <c r="F47" s="17"/>
      <c r="G47" s="17"/>
      <c r="H47" s="17"/>
      <c r="I47" s="18"/>
    </row>
    <row r="48" spans="1:10" x14ac:dyDescent="0.25">
      <c r="A48" s="18" t="s">
        <v>115</v>
      </c>
      <c r="B48" s="22"/>
      <c r="C48" s="18"/>
      <c r="D48" s="18"/>
      <c r="E48" s="17"/>
      <c r="F48" s="17"/>
      <c r="G48" s="17"/>
      <c r="H48" s="17"/>
      <c r="I48" s="18"/>
    </row>
    <row r="49" spans="1:9" x14ac:dyDescent="0.25">
      <c r="A49" s="18" t="s">
        <v>115</v>
      </c>
      <c r="B49" s="22"/>
      <c r="C49" s="18"/>
      <c r="D49" s="18"/>
      <c r="E49" s="17"/>
      <c r="F49" s="17"/>
      <c r="G49" s="17"/>
      <c r="H49" s="17"/>
      <c r="I49" s="18"/>
    </row>
    <row r="50" spans="1:9" x14ac:dyDescent="0.25">
      <c r="A50" s="18" t="s">
        <v>115</v>
      </c>
      <c r="B50" s="22"/>
      <c r="C50" s="18"/>
      <c r="D50" s="18"/>
      <c r="E50" s="17"/>
      <c r="F50" s="17"/>
      <c r="G50" s="17"/>
      <c r="H50" s="17"/>
      <c r="I50" s="18"/>
    </row>
    <row r="51" spans="1:9" x14ac:dyDescent="0.25">
      <c r="A51" s="18" t="s">
        <v>115</v>
      </c>
      <c r="B51" s="22"/>
      <c r="C51" s="18"/>
      <c r="D51" s="18"/>
      <c r="E51" s="17"/>
      <c r="F51" s="17"/>
      <c r="G51" s="17"/>
      <c r="H51" s="17"/>
      <c r="I51" s="18"/>
    </row>
    <row r="52" spans="1:9" x14ac:dyDescent="0.25">
      <c r="A52" s="18" t="s">
        <v>115</v>
      </c>
      <c r="B52" s="22"/>
      <c r="C52" s="18"/>
      <c r="D52" s="18"/>
      <c r="E52" s="17"/>
      <c r="F52" s="17"/>
      <c r="G52" s="17"/>
      <c r="H52" s="17"/>
      <c r="I52" s="18"/>
    </row>
    <row r="53" spans="1:9" x14ac:dyDescent="0.25">
      <c r="A53" s="18" t="s">
        <v>115</v>
      </c>
      <c r="B53" s="22"/>
      <c r="C53" s="18"/>
      <c r="D53" s="18"/>
      <c r="E53" s="17"/>
      <c r="F53" s="17"/>
      <c r="G53" s="17"/>
      <c r="H53" s="17"/>
      <c r="I53" s="18"/>
    </row>
    <row r="54" spans="1:9" x14ac:dyDescent="0.25">
      <c r="A54" s="18" t="s">
        <v>115</v>
      </c>
      <c r="B54" s="22"/>
      <c r="C54" s="18"/>
      <c r="D54" s="18"/>
      <c r="E54" s="17"/>
      <c r="F54" s="17"/>
      <c r="G54" s="17"/>
      <c r="H54" s="17"/>
      <c r="I54" s="18"/>
    </row>
    <row r="55" spans="1:9" x14ac:dyDescent="0.25">
      <c r="A55" s="18" t="s">
        <v>115</v>
      </c>
      <c r="B55" s="22"/>
      <c r="C55" s="18"/>
      <c r="D55" s="18"/>
      <c r="E55" s="17"/>
      <c r="F55" s="17"/>
      <c r="G55" s="17"/>
      <c r="H55" s="17"/>
      <c r="I55" s="18"/>
    </row>
    <row r="56" spans="1:9" x14ac:dyDescent="0.25">
      <c r="A56" s="18" t="s">
        <v>115</v>
      </c>
      <c r="B56" s="22"/>
      <c r="C56" s="18"/>
      <c r="D56" s="18"/>
      <c r="E56" s="17"/>
      <c r="F56" s="17"/>
      <c r="G56" s="17"/>
      <c r="H56" s="17"/>
      <c r="I56" s="18"/>
    </row>
    <row r="57" spans="1:9" x14ac:dyDescent="0.25">
      <c r="A57" s="18" t="s">
        <v>115</v>
      </c>
      <c r="B57" s="22"/>
      <c r="C57" s="18"/>
      <c r="D57" s="18"/>
      <c r="E57" s="17"/>
      <c r="F57" s="17"/>
      <c r="G57" s="17"/>
      <c r="H57" s="17"/>
      <c r="I57" s="18"/>
    </row>
    <row r="58" spans="1:9" x14ac:dyDescent="0.25">
      <c r="A58" s="18" t="s">
        <v>115</v>
      </c>
      <c r="B58" s="22"/>
      <c r="C58" s="18"/>
      <c r="D58" s="18"/>
      <c r="E58" s="17"/>
      <c r="F58" s="17"/>
      <c r="G58" s="17"/>
      <c r="H58" s="17"/>
      <c r="I58" s="18"/>
    </row>
    <row r="59" spans="1:9" x14ac:dyDescent="0.25">
      <c r="A59" s="18" t="s">
        <v>115</v>
      </c>
      <c r="B59" s="22"/>
      <c r="C59" s="18"/>
      <c r="D59" s="18"/>
      <c r="E59" s="17"/>
      <c r="F59" s="17"/>
      <c r="G59" s="17"/>
      <c r="H59" s="17"/>
      <c r="I59" s="18"/>
    </row>
    <row r="60" spans="1:9" x14ac:dyDescent="0.25">
      <c r="A60" s="18" t="s">
        <v>115</v>
      </c>
      <c r="B60" s="22"/>
      <c r="C60" s="18"/>
      <c r="D60" s="18"/>
      <c r="E60" s="17"/>
      <c r="F60" s="17"/>
      <c r="G60" s="17"/>
      <c r="H60" s="17"/>
      <c r="I60" s="18"/>
    </row>
    <row r="61" spans="1:9" x14ac:dyDescent="0.25">
      <c r="A61" s="18" t="s">
        <v>115</v>
      </c>
      <c r="B61" s="22"/>
      <c r="C61" s="18"/>
      <c r="D61" s="18"/>
      <c r="E61" s="17"/>
      <c r="F61" s="17"/>
      <c r="G61" s="17"/>
      <c r="H61" s="17"/>
      <c r="I61" s="18"/>
    </row>
    <row r="62" spans="1:9" x14ac:dyDescent="0.25">
      <c r="A62" s="18" t="s">
        <v>115</v>
      </c>
      <c r="B62" s="22"/>
      <c r="C62" s="18"/>
      <c r="D62" s="18"/>
      <c r="E62" s="17"/>
      <c r="F62" s="17"/>
      <c r="G62" s="17"/>
      <c r="H62" s="17"/>
      <c r="I62" s="18"/>
    </row>
    <row r="63" spans="1:9" x14ac:dyDescent="0.25">
      <c r="A63" s="18" t="s">
        <v>115</v>
      </c>
      <c r="B63" s="22"/>
      <c r="C63" s="18"/>
      <c r="D63" s="18"/>
      <c r="E63" s="17"/>
      <c r="F63" s="17"/>
      <c r="G63" s="17"/>
      <c r="H63" s="17"/>
      <c r="I63" s="18"/>
    </row>
    <row r="64" spans="1:9" x14ac:dyDescent="0.25">
      <c r="A64" s="18" t="s">
        <v>115</v>
      </c>
      <c r="B64" s="22"/>
      <c r="C64" s="18"/>
      <c r="D64" s="18"/>
      <c r="E64" s="17"/>
      <c r="F64" s="17"/>
      <c r="G64" s="17"/>
      <c r="H64" s="17"/>
      <c r="I64" s="18"/>
    </row>
    <row r="65" spans="1:9" x14ac:dyDescent="0.25">
      <c r="A65" s="18" t="s">
        <v>115</v>
      </c>
      <c r="B65" s="22"/>
      <c r="C65" s="18"/>
      <c r="D65" s="18"/>
      <c r="E65" s="17"/>
      <c r="F65" s="17"/>
      <c r="G65" s="17"/>
      <c r="H65" s="17"/>
      <c r="I65" s="18"/>
    </row>
    <row r="66" spans="1:9" x14ac:dyDescent="0.25">
      <c r="A66" s="18" t="s">
        <v>115</v>
      </c>
      <c r="B66" s="22"/>
      <c r="C66" s="18"/>
      <c r="D66" s="18"/>
      <c r="E66" s="17"/>
      <c r="F66" s="17"/>
      <c r="G66" s="17"/>
      <c r="H66" s="17"/>
      <c r="I66" s="18"/>
    </row>
    <row r="67" spans="1:9" x14ac:dyDescent="0.25">
      <c r="A67" s="18" t="s">
        <v>115</v>
      </c>
      <c r="B67" s="22"/>
      <c r="C67" s="18"/>
      <c r="D67" s="18"/>
      <c r="E67" s="17"/>
      <c r="F67" s="17"/>
      <c r="G67" s="17"/>
      <c r="H67" s="17"/>
      <c r="I67" s="18"/>
    </row>
    <row r="68" spans="1:9" x14ac:dyDescent="0.25">
      <c r="A68" s="18" t="s">
        <v>115</v>
      </c>
      <c r="B68" s="22"/>
      <c r="C68" s="18"/>
      <c r="D68" s="18"/>
      <c r="E68" s="17"/>
      <c r="F68" s="17"/>
      <c r="G68" s="17"/>
      <c r="H68" s="17"/>
      <c r="I68" s="18"/>
    </row>
    <row r="69" spans="1:9" x14ac:dyDescent="0.25">
      <c r="A69" s="18" t="s">
        <v>115</v>
      </c>
      <c r="B69" s="22"/>
      <c r="C69" s="18"/>
      <c r="D69" s="18"/>
      <c r="E69" s="17"/>
      <c r="F69" s="17"/>
      <c r="G69" s="17"/>
      <c r="H69" s="17"/>
      <c r="I69" s="18"/>
    </row>
    <row r="70" spans="1:9" x14ac:dyDescent="0.25">
      <c r="A70" s="18" t="s">
        <v>115</v>
      </c>
      <c r="B70" s="22"/>
      <c r="C70" s="18"/>
      <c r="D70" s="18"/>
      <c r="E70" s="17"/>
      <c r="F70" s="17"/>
      <c r="G70" s="17"/>
      <c r="H70" s="17"/>
      <c r="I70" s="18"/>
    </row>
    <row r="71" spans="1:9" x14ac:dyDescent="0.25">
      <c r="A71" s="18" t="s">
        <v>115</v>
      </c>
      <c r="B71" s="22"/>
      <c r="C71" s="18"/>
      <c r="D71" s="18"/>
      <c r="E71" s="17"/>
      <c r="F71" s="17"/>
      <c r="G71" s="17"/>
      <c r="H71" s="17"/>
      <c r="I71" s="18"/>
    </row>
    <row r="72" spans="1:9" x14ac:dyDescent="0.25">
      <c r="A72" s="18" t="s">
        <v>115</v>
      </c>
      <c r="B72" s="22"/>
      <c r="C72" s="18"/>
      <c r="D72" s="18"/>
      <c r="E72" s="17"/>
      <c r="F72" s="17"/>
      <c r="G72" s="17"/>
      <c r="H72" s="17"/>
      <c r="I72" s="18"/>
    </row>
    <row r="73" spans="1:9" x14ac:dyDescent="0.25">
      <c r="A73" s="18" t="s">
        <v>115</v>
      </c>
      <c r="B73" s="22"/>
      <c r="C73" s="18"/>
      <c r="D73" s="18"/>
      <c r="E73" s="17"/>
      <c r="F73" s="17"/>
      <c r="G73" s="17"/>
      <c r="H73" s="17"/>
      <c r="I73" s="18"/>
    </row>
    <row r="74" spans="1:9" x14ac:dyDescent="0.25">
      <c r="A74" s="18" t="s">
        <v>115</v>
      </c>
      <c r="B74" s="22"/>
      <c r="C74" s="18"/>
      <c r="D74" s="18"/>
      <c r="E74" s="17"/>
      <c r="F74" s="17"/>
      <c r="G74" s="17"/>
      <c r="H74" s="17"/>
      <c r="I74" s="18"/>
    </row>
    <row r="75" spans="1:9" x14ac:dyDescent="0.25">
      <c r="A75" s="18" t="s">
        <v>115</v>
      </c>
      <c r="B75" s="22"/>
      <c r="C75" s="18"/>
      <c r="D75" s="18"/>
      <c r="E75" s="17"/>
      <c r="F75" s="17"/>
      <c r="G75" s="17"/>
      <c r="H75" s="17"/>
      <c r="I75" s="18"/>
    </row>
    <row r="76" spans="1:9" x14ac:dyDescent="0.25">
      <c r="A76" s="18" t="s">
        <v>115</v>
      </c>
      <c r="B76" s="22"/>
      <c r="C76" s="18"/>
      <c r="D76" s="18"/>
      <c r="E76" s="17"/>
      <c r="F76" s="17"/>
      <c r="G76" s="17"/>
      <c r="H76" s="17"/>
      <c r="I76" s="18"/>
    </row>
    <row r="77" spans="1:9" x14ac:dyDescent="0.25">
      <c r="A77" s="18" t="s">
        <v>115</v>
      </c>
      <c r="B77" s="22"/>
      <c r="C77" s="18"/>
      <c r="D77" s="18"/>
      <c r="E77" s="17"/>
      <c r="F77" s="17"/>
      <c r="G77" s="17"/>
      <c r="H77" s="17"/>
      <c r="I77" s="18"/>
    </row>
    <row r="78" spans="1:9" x14ac:dyDescent="0.25">
      <c r="A78" s="18" t="s">
        <v>115</v>
      </c>
      <c r="B78" s="22"/>
      <c r="C78" s="18"/>
      <c r="D78" s="18"/>
      <c r="E78" s="17"/>
      <c r="F78" s="17"/>
      <c r="G78" s="17"/>
      <c r="H78" s="17"/>
      <c r="I78" s="18"/>
    </row>
    <row r="79" spans="1:9" x14ac:dyDescent="0.25">
      <c r="A79" s="18" t="s">
        <v>115</v>
      </c>
      <c r="B79" s="22"/>
      <c r="C79" s="18"/>
      <c r="D79" s="18"/>
      <c r="E79" s="17"/>
      <c r="F79" s="17"/>
      <c r="G79" s="17"/>
      <c r="H79" s="17"/>
      <c r="I79" s="18"/>
    </row>
    <row r="80" spans="1:9" x14ac:dyDescent="0.25">
      <c r="A80" s="18" t="s">
        <v>115</v>
      </c>
      <c r="B80" s="22"/>
      <c r="C80" s="18"/>
      <c r="D80" s="18"/>
      <c r="E80" s="17"/>
      <c r="F80" s="17"/>
      <c r="G80" s="17"/>
      <c r="H80" s="17"/>
      <c r="I80" s="18"/>
    </row>
    <row r="81" spans="1:9" x14ac:dyDescent="0.25">
      <c r="A81" s="18" t="s">
        <v>115</v>
      </c>
      <c r="B81" s="22"/>
      <c r="C81" s="18"/>
      <c r="D81" s="18"/>
      <c r="E81" s="17"/>
      <c r="F81" s="17"/>
      <c r="G81" s="17"/>
      <c r="H81" s="17"/>
      <c r="I81" s="18"/>
    </row>
    <row r="82" spans="1:9" x14ac:dyDescent="0.25">
      <c r="A82" s="18" t="s">
        <v>115</v>
      </c>
      <c r="B82" s="22"/>
      <c r="C82" s="18"/>
      <c r="D82" s="18"/>
      <c r="E82" s="17"/>
      <c r="F82" s="17"/>
      <c r="G82" s="17"/>
      <c r="H82" s="17"/>
      <c r="I82" s="18"/>
    </row>
    <row r="83" spans="1:9" x14ac:dyDescent="0.25">
      <c r="A83" s="18" t="s">
        <v>115</v>
      </c>
      <c r="B83" s="22"/>
      <c r="C83" s="18"/>
      <c r="D83" s="18"/>
      <c r="E83" s="17"/>
      <c r="F83" s="17"/>
      <c r="G83" s="17"/>
      <c r="H83" s="17"/>
      <c r="I83" s="18"/>
    </row>
    <row r="84" spans="1:9" x14ac:dyDescent="0.25">
      <c r="A84" s="18" t="s">
        <v>115</v>
      </c>
      <c r="B84" s="22"/>
      <c r="C84" s="18"/>
      <c r="D84" s="18"/>
      <c r="E84" s="17"/>
      <c r="F84" s="17"/>
      <c r="G84" s="17"/>
      <c r="H84" s="17"/>
      <c r="I84" s="18"/>
    </row>
    <row r="85" spans="1:9" x14ac:dyDescent="0.25">
      <c r="A85" s="18" t="s">
        <v>115</v>
      </c>
      <c r="B85" s="22"/>
      <c r="C85" s="18"/>
      <c r="D85" s="18"/>
      <c r="E85" s="17"/>
      <c r="F85" s="17"/>
      <c r="G85" s="17"/>
      <c r="H85" s="17"/>
      <c r="I85" s="18"/>
    </row>
    <row r="86" spans="1:9" x14ac:dyDescent="0.25">
      <c r="A86" s="18" t="s">
        <v>115</v>
      </c>
      <c r="B86" s="22"/>
      <c r="C86" s="18"/>
      <c r="D86" s="18"/>
      <c r="E86" s="17"/>
      <c r="F86" s="17"/>
      <c r="G86" s="17"/>
      <c r="H86" s="17"/>
      <c r="I86" s="18"/>
    </row>
    <row r="87" spans="1:9" x14ac:dyDescent="0.25">
      <c r="A87" s="18" t="s">
        <v>115</v>
      </c>
      <c r="B87" s="22"/>
      <c r="C87" s="18"/>
      <c r="D87" s="18"/>
      <c r="E87" s="17"/>
      <c r="F87" s="17"/>
      <c r="G87" s="17"/>
      <c r="H87" s="17"/>
      <c r="I87" s="18"/>
    </row>
    <row r="88" spans="1:9" x14ac:dyDescent="0.25">
      <c r="A88" s="18" t="s">
        <v>115</v>
      </c>
      <c r="B88" s="22"/>
      <c r="C88" s="18"/>
      <c r="D88" s="18"/>
      <c r="E88" s="17"/>
      <c r="F88" s="17"/>
      <c r="G88" s="17"/>
      <c r="H88" s="17"/>
      <c r="I88" s="18"/>
    </row>
    <row r="89" spans="1:9" x14ac:dyDescent="0.25">
      <c r="A89" s="18" t="s">
        <v>115</v>
      </c>
      <c r="B89" s="22"/>
      <c r="C89" s="18"/>
      <c r="D89" s="18"/>
      <c r="E89" s="17"/>
      <c r="F89" s="17"/>
      <c r="G89" s="17"/>
      <c r="H89" s="17"/>
      <c r="I89" s="18"/>
    </row>
    <row r="90" spans="1:9" x14ac:dyDescent="0.25">
      <c r="A90" s="18" t="s">
        <v>115</v>
      </c>
      <c r="B90" s="22"/>
      <c r="C90" s="18"/>
      <c r="D90" s="18"/>
      <c r="E90" s="17"/>
      <c r="F90" s="17"/>
      <c r="G90" s="17"/>
      <c r="H90" s="17"/>
      <c r="I90" s="18"/>
    </row>
    <row r="91" spans="1:9" x14ac:dyDescent="0.25">
      <c r="A91" s="18" t="s">
        <v>115</v>
      </c>
      <c r="B91" s="22"/>
      <c r="C91" s="18"/>
      <c r="D91" s="18"/>
      <c r="E91" s="17"/>
      <c r="F91" s="17"/>
      <c r="G91" s="17"/>
      <c r="H91" s="17"/>
      <c r="I91" s="18"/>
    </row>
    <row r="92" spans="1:9" x14ac:dyDescent="0.25">
      <c r="A92" s="18" t="s">
        <v>115</v>
      </c>
      <c r="B92" s="22"/>
      <c r="C92" s="18"/>
      <c r="D92" s="18"/>
      <c r="E92" s="17"/>
      <c r="F92" s="17"/>
      <c r="G92" s="17"/>
      <c r="H92" s="17"/>
      <c r="I92" s="18"/>
    </row>
    <row r="93" spans="1:9" x14ac:dyDescent="0.25">
      <c r="A93" s="18" t="s">
        <v>115</v>
      </c>
      <c r="B93" s="22"/>
      <c r="C93" s="18"/>
      <c r="D93" s="18"/>
      <c r="E93" s="17"/>
      <c r="F93" s="17"/>
      <c r="G93" s="17"/>
      <c r="H93" s="17"/>
      <c r="I93" s="18"/>
    </row>
    <row r="94" spans="1:9" x14ac:dyDescent="0.25">
      <c r="A94" s="18" t="s">
        <v>115</v>
      </c>
      <c r="B94" s="22"/>
      <c r="C94" s="18"/>
      <c r="D94" s="18"/>
      <c r="E94" s="17"/>
      <c r="F94" s="17"/>
      <c r="G94" s="17"/>
      <c r="H94" s="17"/>
      <c r="I94" s="18"/>
    </row>
    <row r="95" spans="1:9" x14ac:dyDescent="0.25">
      <c r="A95" s="18" t="s">
        <v>115</v>
      </c>
      <c r="B95" s="22"/>
      <c r="C95" s="18"/>
      <c r="D95" s="18"/>
      <c r="E95" s="17"/>
      <c r="F95" s="17"/>
      <c r="G95" s="17"/>
      <c r="H95" s="17"/>
      <c r="I95" s="18"/>
    </row>
    <row r="96" spans="1:9" x14ac:dyDescent="0.25">
      <c r="A96" s="18" t="s">
        <v>115</v>
      </c>
      <c r="B96" s="22"/>
      <c r="C96" s="18"/>
      <c r="D96" s="18"/>
      <c r="E96" s="17"/>
      <c r="F96" s="17"/>
      <c r="G96" s="17"/>
      <c r="H96" s="17"/>
      <c r="I96" s="18"/>
    </row>
  </sheetData>
  <autoFilter ref="A1:M43" xr:uid="{8FCE0718-EC15-4A88-A2B2-6D04D9A5EC66}">
    <sortState ref="A2:M36">
      <sortCondition ref="B1"/>
    </sortState>
  </autoFilter>
  <conditionalFormatting sqref="B36:B96">
    <cfRule type="expression" dxfId="31" priority="11">
      <formula>AND(A36&lt;&gt;" ",B36="")</formula>
    </cfRule>
  </conditionalFormatting>
  <conditionalFormatting sqref="D37:D96">
    <cfRule type="expression" dxfId="30" priority="7">
      <formula>AND(A37&lt;&gt;" ",D37="")</formula>
    </cfRule>
  </conditionalFormatting>
  <conditionalFormatting sqref="E37:E96">
    <cfRule type="expression" dxfId="29" priority="6">
      <formula>AND(A37&lt;&gt;" ",E37="")</formula>
    </cfRule>
  </conditionalFormatting>
  <conditionalFormatting sqref="F37:F96">
    <cfRule type="expression" dxfId="28" priority="5">
      <formula>AND(A37&lt;&gt;" ",F37="")</formula>
    </cfRule>
  </conditionalFormatting>
  <conditionalFormatting sqref="G37:G96">
    <cfRule type="expression" dxfId="27" priority="4">
      <formula>AND(A37&lt;&gt;" ",G37="")</formula>
    </cfRule>
  </conditionalFormatting>
  <conditionalFormatting sqref="H37:H96">
    <cfRule type="expression" dxfId="26" priority="3">
      <formula>AND(A37&lt;&gt;" ",H37="")</formula>
    </cfRule>
  </conditionalFormatting>
  <conditionalFormatting sqref="I37:I96">
    <cfRule type="expression" dxfId="25" priority="2">
      <formula>AND(A37&lt;&gt;" ",E37="")</formula>
    </cfRule>
  </conditionalFormatting>
  <conditionalFormatting sqref="A37:A96">
    <cfRule type="expression" dxfId="24" priority="1">
      <formula>AND(B37&lt;&gt;"",A37=" ")</formula>
    </cfRule>
  </conditionalFormatting>
  <dataValidations count="5">
    <dataValidation errorStyle="warning" allowBlank="1" showInputMessage="1" showErrorMessage="1" errorTitle="test" sqref="A36" xr:uid="{E685FE42-F4C7-4DF2-B2D5-6FA14C9E7F06}"/>
    <dataValidation type="list" allowBlank="1" showInputMessage="1" showErrorMessage="1" sqref="B2:B35" xr:uid="{CC629EE2-5124-4AB2-BE65-B8F7DF2CF547}">
      <formula1>"Box , Innerpackaging , KLT , pallet/transportation , frame , suppliers box , suppliers pallet , suppliers bag , suppliers insert , others "</formula1>
    </dataValidation>
    <dataValidation errorStyle="information" promptTitle="Enter dimensions and weight!" prompt="Please enter the weight and dimensions (F-I)" sqref="E36:H96 I36" xr:uid="{1196EBD7-BC59-4C99-BA6F-E09B13010A7D}"/>
    <dataValidation type="list" allowBlank="1" showInputMessage="1" showErrorMessage="1" sqref="B36:B96" xr:uid="{9A3EDA02-DC90-422C-BCB6-633D97379ABF}">
      <formula1>"Box , Innerpackaging , KLT , pallet/transportation , frame , suppliers box , suppliers pallet , suppliers bag , suppliers insert , suppliers woodenbox , suppliers plate , others "</formula1>
    </dataValidation>
    <dataValidation type="list" allowBlank="1" showInputMessage="1" showErrorMessage="1" sqref="I37:I96" xr:uid="{D7E53501-792F-4C2A-A0BF-02A5C3DC8747}">
      <formula1>"Yes , No"</formula1>
    </dataValidation>
  </dataValidations>
  <pageMargins left="0.7" right="0.7" top="0.78740157499999996" bottom="0.78740157499999996" header="0.3" footer="0.3"/>
  <pageSetup paperSize="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3AAB8-8265-4873-990D-0E3136AE0717}">
  <sheetPr>
    <tabColor theme="9" tint="-0.499984740745262"/>
  </sheetPr>
  <dimension ref="B2:AM2713"/>
  <sheetViews>
    <sheetView showGridLines="0" zoomScale="70" zoomScaleNormal="70" workbookViewId="0">
      <pane ySplit="3" topLeftCell="A4" activePane="bottomLeft" state="frozen"/>
      <selection pane="bottomLeft" activeCell="A11" sqref="A11"/>
    </sheetView>
  </sheetViews>
  <sheetFormatPr baseColWidth="10" defaultColWidth="11.42578125" defaultRowHeight="15" x14ac:dyDescent="0.25"/>
  <cols>
    <col min="1" max="1" width="3.28515625" customWidth="1"/>
    <col min="2" max="2" width="20.7109375" style="39" customWidth="1"/>
    <col min="3" max="4" width="20.7109375" style="2" customWidth="1"/>
    <col min="5" max="5" width="23.42578125" style="2" bestFit="1" customWidth="1"/>
    <col min="6" max="8" width="20.7109375" style="2" customWidth="1"/>
    <col min="9" max="9" width="20.7109375" style="9" hidden="1" customWidth="1"/>
    <col min="10" max="13" width="20.7109375" style="2" customWidth="1"/>
    <col min="14" max="16" width="20.7109375" style="42" customWidth="1"/>
    <col min="17" max="17" width="20.7109375" style="42" hidden="1" customWidth="1"/>
    <col min="18" max="19" width="20.7109375" style="42" customWidth="1"/>
    <col min="20" max="20" width="20.7109375" style="42" hidden="1" customWidth="1"/>
    <col min="21" max="22" width="20.7109375" style="42" customWidth="1"/>
    <col min="23" max="23" width="20.7109375" style="42" hidden="1" customWidth="1"/>
    <col min="24" max="24" width="20.7109375" style="42" customWidth="1"/>
    <col min="25" max="25" width="20.7109375" style="2" customWidth="1"/>
    <col min="26" max="26" width="20.7109375" style="10" hidden="1" customWidth="1"/>
    <col min="27" max="31" width="20.7109375" style="2" customWidth="1"/>
    <col min="32" max="32" width="20.7109375" style="9" hidden="1" customWidth="1"/>
    <col min="33" max="34" width="20.7109375" style="2" customWidth="1"/>
    <col min="35" max="35" width="20.7109375" style="9" hidden="1" customWidth="1"/>
    <col min="36" max="37" width="20.7109375" style="2" customWidth="1"/>
    <col min="38" max="38" width="20.7109375" style="9" hidden="1" customWidth="1"/>
    <col min="39" max="39" width="20.7109375" style="2" customWidth="1"/>
  </cols>
  <sheetData>
    <row r="2" spans="2:39" x14ac:dyDescent="0.25">
      <c r="B2" s="70" t="str">
        <f>IF('1. Introduction'!$C$5="English","General","Übergreifendes")</f>
        <v>Übergreifendes</v>
      </c>
      <c r="C2" s="70"/>
      <c r="D2" s="70"/>
      <c r="E2" s="70"/>
      <c r="F2" s="70"/>
      <c r="G2" s="70"/>
      <c r="H2" s="71" t="str">
        <f>IF('1. Introduction'!$C$5="English","despatch unit","Versandebene")</f>
        <v>Versandebene</v>
      </c>
      <c r="I2" s="72"/>
      <c r="J2" s="72"/>
      <c r="K2" s="72"/>
      <c r="L2" s="72"/>
      <c r="M2" s="72"/>
      <c r="N2" s="72"/>
      <c r="O2" s="73"/>
      <c r="P2" s="68" t="str">
        <f>IF('1. Introduction'!$C$5="English","additional despatch packaging material","Zusätzliche Packmittel Versandebene")</f>
        <v>Zusätzliche Packmittel Versandebene</v>
      </c>
      <c r="Q2" s="68"/>
      <c r="R2" s="68"/>
      <c r="S2" s="68"/>
      <c r="T2" s="68"/>
      <c r="U2" s="68"/>
      <c r="V2" s="68"/>
      <c r="W2" s="68"/>
      <c r="X2" s="69"/>
      <c r="Y2" s="71" t="str">
        <f>IF('1. Introduction'!$C$5="English","box unit level","Kartonagen /KLT Ebene")</f>
        <v>Kartonagen /KLT Ebene</v>
      </c>
      <c r="Z2" s="72"/>
      <c r="AA2" s="72"/>
      <c r="AB2" s="72"/>
      <c r="AC2" s="73"/>
      <c r="AD2" s="7"/>
      <c r="AE2" s="67" t="str">
        <f>IF('1. Introduction'!$C$5="English","additional box level packaging material","Zusätzliche Packmittel Kartonagen /KLT Ebene")</f>
        <v>Zusätzliche Packmittel Kartonagen /KLT Ebene</v>
      </c>
      <c r="AF2" s="68"/>
      <c r="AG2" s="68"/>
      <c r="AH2" s="68"/>
      <c r="AI2" s="68"/>
      <c r="AJ2" s="68"/>
      <c r="AK2" s="68"/>
      <c r="AL2" s="68"/>
      <c r="AM2" s="69"/>
    </row>
    <row r="3" spans="2:39" ht="57" customHeight="1" x14ac:dyDescent="0.25">
      <c r="B3" s="37" t="str">
        <f>IF('1. Introduction'!$C$5="English","SG supplier no.","Lieferantennummer")</f>
        <v>Lieferantennummer</v>
      </c>
      <c r="C3" s="4" t="str">
        <f>IF('1. Introduction'!$C$5="English","SG Commodity","SG Commodity")</f>
        <v>SG Commodity</v>
      </c>
      <c r="D3" s="4" t="str">
        <f>IF('1. Introduction'!$C$5="English","SG material no.","SG Materialnummer")</f>
        <v>SG Materialnummer</v>
      </c>
      <c r="E3" s="4" t="str">
        <f>IF('1. Introduction'!$C$5="English","SG material destignation","SG Materialbezeichnung")</f>
        <v>SG Materialbezeichnung</v>
      </c>
      <c r="F3" s="4" t="str">
        <f>IF('1. Introduction'!$C$5="English","SG plant","SG Werk")</f>
        <v>SG Werk</v>
      </c>
      <c r="G3" s="4" t="str">
        <f>IF('1. Introduction'!$C$5="English","Additional field","Zusatzfeld")</f>
        <v>Zusatzfeld</v>
      </c>
      <c r="H3" s="5" t="str">
        <f>IF('1. Introduction'!$C$5="English","material number","Materialnummer")</f>
        <v>Materialnummer</v>
      </c>
      <c r="I3" s="11" t="str">
        <f>IF('1. Introduction'!$C$5="English","material name","Materialbezeichnung")</f>
        <v>Materialbezeichnung</v>
      </c>
      <c r="J3" s="5" t="str">
        <f>IF('1. Introduction'!$C$5="English","total quantity parts","Gesamtmenge Teile")</f>
        <v>Gesamtmenge Teile</v>
      </c>
      <c r="K3" s="5" t="str">
        <f>IF('1. Introduction'!$C$5="English","outer dimensions (LxWxtotal height) in mm","Gesamtabmessungen (lxbxGesamthöhe in mm)")</f>
        <v>Gesamtabmessungen (lxbxGesamthöhe in mm)</v>
      </c>
      <c r="L3" s="5" t="str">
        <f>IF('1. Introduction'!$C$5="English","total weight in KG","Gesamtgewicht in KG")</f>
        <v>Gesamtgewicht in KG</v>
      </c>
      <c r="M3" s="5" t="str">
        <f>IF('1. Introduction'!$C$5="English","layers or packing scheme","Lagenanzahl oder Packschema")</f>
        <v>Lagenanzahl oder Packschema</v>
      </c>
      <c r="N3" s="47" t="str">
        <f>IF('1. Introduction'!$C$5="English","box units per despatch level","Anzahl Schachteln auf Versandeinheit")</f>
        <v>Anzahl Schachteln auf Versandeinheit</v>
      </c>
      <c r="O3" s="43" t="str">
        <f>IF('1. Introduction'!$C$5="English","Stacking factor dynamic","Stapelfaktor dynamisch")</f>
        <v>Stapelfaktor dynamisch</v>
      </c>
      <c r="P3" s="48" t="str">
        <f>IF('1. Introduction'!$C$5="English","Packaging material number 1","Packmittel Mat.Nr. 1")</f>
        <v>Packmittel Mat.Nr. 1</v>
      </c>
      <c r="Q3" s="8" t="str">
        <f>IF('1. Introduction'!$C$5="English","material name 1","Materialbezeichnung 1")</f>
        <v>Materialbezeichnung 1</v>
      </c>
      <c r="R3" s="6" t="str">
        <f>IF('1. Introduction'!$C$5="English","quantity packaging material 1","Menge Packmittel 1")</f>
        <v>Menge Packmittel 1</v>
      </c>
      <c r="S3" s="6" t="str">
        <f>IF('1. Introduction'!$C$5="English","Packaging material number 2","Packmittel Mat.Nr. 2")</f>
        <v>Packmittel Mat.Nr. 2</v>
      </c>
      <c r="T3" s="44" t="str">
        <f>IF('1. Introduction'!$C$5="English","material name 2","Materialbezeichnung 2")</f>
        <v>Materialbezeichnung 2</v>
      </c>
      <c r="U3" s="6" t="str">
        <f>IF('1. Introduction'!$C$5="English","quantity packaging material 2","Menge Packmittel 2")</f>
        <v>Menge Packmittel 2</v>
      </c>
      <c r="V3" s="6" t="str">
        <f>IF('1. Introduction'!$C$5="English","Packaging material number 3","Packmittel Mat.Nr. 3")</f>
        <v>Packmittel Mat.Nr. 3</v>
      </c>
      <c r="W3" s="8" t="str">
        <f>IF('1. Introduction'!$C$5="English","material name 3","Materialbezeichnung 3")</f>
        <v>Materialbezeichnung 3</v>
      </c>
      <c r="X3" s="6" t="str">
        <f>IF('1. Introduction'!$C$5="English","quantity packaging material 3","Menge Packmittel 3")</f>
        <v>Menge Packmittel 3</v>
      </c>
      <c r="Y3" s="5" t="str">
        <f>IF('1. Introduction'!$C$5="English","packaging material","Packmittel Materialnummer")</f>
        <v>Packmittel Materialnummer</v>
      </c>
      <c r="Z3" s="11" t="str">
        <f>IF('1. Introduction'!$C$5="English","material name","Materialbezeichnung")</f>
        <v>Materialbezeichnung</v>
      </c>
      <c r="AA3" s="5" t="str">
        <f>IF('1. Introduction'!$C$5="English","total quantity parts","Menge pro Einheit")</f>
        <v>Menge pro Einheit</v>
      </c>
      <c r="AB3" s="5" t="str">
        <f>IF('1. Introduction'!$C$5="English","total weight in KG","Gesamtgewicht in KG")</f>
        <v>Gesamtgewicht in KG</v>
      </c>
      <c r="AC3" s="5" t="str">
        <f>IF('1. Introduction'!$C$5="English","packing scheme","Packschema")</f>
        <v>Packschema</v>
      </c>
      <c r="AD3" s="4" t="str">
        <f>IF('1. Introduction'!$C$5="English","remark supplier","Bemerkung Lieferant")</f>
        <v>Bemerkung Lieferant</v>
      </c>
      <c r="AE3" s="6" t="str">
        <f>IF('1. Introduction'!$C$5="English","Packaging material number 1","Packmittel Mat.Nr. 1")</f>
        <v>Packmittel Mat.Nr. 1</v>
      </c>
      <c r="AF3" s="8" t="str">
        <f>IF('1. Introduction'!$C$5="English","material name 1","Materialbezeichnung 1")</f>
        <v>Materialbezeichnung 1</v>
      </c>
      <c r="AG3" s="6" t="str">
        <f>IF('1. Introduction'!$C$5="English","quantity packaging material 1","Menge Packmittel 1")</f>
        <v>Menge Packmittel 1</v>
      </c>
      <c r="AH3" s="6" t="str">
        <f>IF('1. Introduction'!$C$5="English","Packaging material number 2","Packmittel Mat.Nr. 2")</f>
        <v>Packmittel Mat.Nr. 2</v>
      </c>
      <c r="AI3" s="8" t="str">
        <f>IF('1. Introduction'!$C$5="English","material name 2","Materialbezeichnung 2")</f>
        <v>Materialbezeichnung 2</v>
      </c>
      <c r="AJ3" s="6" t="str">
        <f>IF('1. Introduction'!$C$5="English","quantity packaging material 2","Menge Packmittel 2")</f>
        <v>Menge Packmittel 2</v>
      </c>
      <c r="AK3" s="6" t="str">
        <f>IF('1. Introduction'!$C$5="English","Packaging material number 3","Packmittel Mat.Nr. 3")</f>
        <v>Packmittel Mat.Nr. 3</v>
      </c>
      <c r="AL3" s="8" t="str">
        <f>IF('1. Introduction'!$C$5="English","material name 3","Materialbezeichnung 3")</f>
        <v>Materialbezeichnung 3</v>
      </c>
      <c r="AM3" s="6" t="str">
        <f>IF('1. Introduction'!$C$5="English","quantity packaging material 3","Menge Packmittel 3")</f>
        <v>Menge Packmittel 3</v>
      </c>
    </row>
    <row r="4" spans="2:39" x14ac:dyDescent="0.25">
      <c r="B4" s="38">
        <v>12345</v>
      </c>
      <c r="C4" s="3" t="s">
        <v>118</v>
      </c>
      <c r="D4" s="3" t="s">
        <v>121</v>
      </c>
      <c r="E4" s="3" t="s">
        <v>119</v>
      </c>
      <c r="F4" s="36" t="s">
        <v>116</v>
      </c>
      <c r="G4" s="14"/>
      <c r="H4" s="1"/>
      <c r="I4" s="12" t="e">
        <f>VLOOKUP(H4,'2. list used packaging material'!$A:$D,4,FALSE)</f>
        <v>#N/A</v>
      </c>
      <c r="J4" s="41"/>
      <c r="K4" s="3"/>
      <c r="L4" s="3"/>
      <c r="M4" s="3"/>
      <c r="N4" s="45">
        <v>5</v>
      </c>
      <c r="O4" s="49"/>
      <c r="P4" s="46"/>
      <c r="Q4" s="12" t="e">
        <f>VLOOKUP(P4,'2. list used packaging material'!$A:$D,4,FALSE)</f>
        <v>#N/A</v>
      </c>
      <c r="R4" s="3"/>
      <c r="S4" s="1"/>
      <c r="T4" s="12" t="e">
        <f>VLOOKUP(S4,'2. list used packaging material'!$A:$D,4,FALSE)</f>
        <v>#N/A</v>
      </c>
      <c r="U4" s="3"/>
      <c r="V4" s="1"/>
      <c r="W4" s="12" t="e">
        <f>VLOOKUP(V4,'2. list used packaging material'!$A:$D,4,FALSE)</f>
        <v>#N/A</v>
      </c>
      <c r="X4" s="3"/>
      <c r="Y4" s="1"/>
      <c r="Z4" s="12" t="e">
        <f>VLOOKUP(Y4,'2. list used packaging material'!$A:$D,4,FALSE)</f>
        <v>#N/A</v>
      </c>
      <c r="AA4" s="3"/>
      <c r="AB4" s="3"/>
      <c r="AC4" s="3"/>
      <c r="AD4" s="3"/>
      <c r="AE4" s="1"/>
      <c r="AF4" s="12" t="e">
        <f>VLOOKUP(AE4,'2. list used packaging material'!$A:$D,4,FALSE)</f>
        <v>#N/A</v>
      </c>
      <c r="AG4" s="3"/>
      <c r="AH4" s="1"/>
      <c r="AI4" s="12" t="e">
        <f>VLOOKUP(AH4,'2. list used packaging material'!$A:$D,4,FALSE)</f>
        <v>#N/A</v>
      </c>
      <c r="AJ4" s="3"/>
      <c r="AK4" s="1"/>
      <c r="AL4" s="12" t="e">
        <f>VLOOKUP(AK4,'2. list used packaging material'!$A:$D,4,FALSE)</f>
        <v>#N/A</v>
      </c>
      <c r="AM4" s="3"/>
    </row>
    <row r="5" spans="2:39" x14ac:dyDescent="0.25">
      <c r="B5" s="38"/>
      <c r="C5" s="3"/>
      <c r="D5" s="3"/>
      <c r="E5" s="3"/>
      <c r="F5" s="3"/>
      <c r="G5" s="3"/>
      <c r="H5" s="1"/>
      <c r="I5" s="12" t="e">
        <f>VLOOKUP(H5,'2. list used packaging material'!A:D,4,FALSE)</f>
        <v>#N/A</v>
      </c>
      <c r="J5" s="41"/>
      <c r="K5" s="3"/>
      <c r="L5" s="3"/>
      <c r="M5" s="3"/>
      <c r="N5" s="45"/>
      <c r="O5" s="49"/>
      <c r="P5" s="46"/>
      <c r="Q5" s="12" t="e">
        <f>VLOOKUP(P5,'2. list used packaging material'!$A:$D,4,FALSE)</f>
        <v>#N/A</v>
      </c>
      <c r="R5" s="3"/>
      <c r="S5" s="1"/>
      <c r="T5" s="12" t="e">
        <f>VLOOKUP(S5,'2. list used packaging material'!$A:$D,4,FALSE)</f>
        <v>#N/A</v>
      </c>
      <c r="U5" s="3"/>
      <c r="V5" s="1"/>
      <c r="W5" s="12" t="e">
        <f>VLOOKUP(V5,'2. list used packaging material'!$A:$D,4,FALSE)</f>
        <v>#N/A</v>
      </c>
      <c r="X5" s="3"/>
      <c r="Y5" s="1"/>
      <c r="Z5" s="12" t="e">
        <f>VLOOKUP(Y5,'2. list used packaging material'!$A:$D,4,FALSE)</f>
        <v>#N/A</v>
      </c>
      <c r="AA5" s="3"/>
      <c r="AB5" s="3"/>
      <c r="AC5" s="3"/>
      <c r="AD5" s="3"/>
      <c r="AE5" s="1"/>
      <c r="AF5" s="12" t="e">
        <f>VLOOKUP(AE5,'2. list used packaging material'!$A:$D,4,FALSE)</f>
        <v>#N/A</v>
      </c>
      <c r="AG5" s="3"/>
      <c r="AH5" s="1"/>
      <c r="AI5" s="12" t="e">
        <f>VLOOKUP(AH5,'2. list used packaging material'!$A:$D,4,FALSE)</f>
        <v>#N/A</v>
      </c>
      <c r="AJ5" s="3"/>
      <c r="AK5" s="1"/>
      <c r="AL5" s="12" t="e">
        <f>VLOOKUP(AK5,'2. list used packaging material'!$A:$D,4,FALSE)</f>
        <v>#N/A</v>
      </c>
      <c r="AM5" s="3"/>
    </row>
    <row r="6" spans="2:39" x14ac:dyDescent="0.25">
      <c r="B6" s="38"/>
      <c r="C6" s="3"/>
      <c r="D6" s="3"/>
      <c r="E6" s="3"/>
      <c r="F6" s="3"/>
      <c r="G6" s="3"/>
      <c r="H6" s="1"/>
      <c r="I6" s="12" t="e">
        <f>VLOOKUP(H6,'2. list used packaging material'!A:D,4,FALSE)</f>
        <v>#N/A</v>
      </c>
      <c r="J6" s="41"/>
      <c r="K6" s="3"/>
      <c r="L6" s="3"/>
      <c r="M6" s="3"/>
      <c r="N6" s="45"/>
      <c r="O6" s="49"/>
      <c r="P6" s="46"/>
      <c r="Q6" s="12" t="e">
        <f>VLOOKUP(P6,'2. list used packaging material'!$A:$D,4,FALSE)</f>
        <v>#N/A</v>
      </c>
      <c r="R6" s="3"/>
      <c r="S6" s="1"/>
      <c r="T6" s="12" t="e">
        <f>VLOOKUP(S6,'2. list used packaging material'!$A:$D,4,FALSE)</f>
        <v>#N/A</v>
      </c>
      <c r="U6" s="3"/>
      <c r="V6" s="1"/>
      <c r="W6" s="12" t="e">
        <f>VLOOKUP(V6,'2. list used packaging material'!$A:$D,4,FALSE)</f>
        <v>#N/A</v>
      </c>
      <c r="X6" s="3"/>
      <c r="Y6" s="1"/>
      <c r="Z6" s="12" t="e">
        <f>VLOOKUP(Y6,'2. list used packaging material'!$A:$D,4,FALSE)</f>
        <v>#N/A</v>
      </c>
      <c r="AA6" s="3"/>
      <c r="AB6" s="3"/>
      <c r="AC6" s="3"/>
      <c r="AD6" s="3"/>
      <c r="AE6" s="1"/>
      <c r="AF6" s="12" t="e">
        <f>VLOOKUP(AE6,'2. list used packaging material'!$A:$D,4,FALSE)</f>
        <v>#N/A</v>
      </c>
      <c r="AG6" s="3"/>
      <c r="AH6" s="1"/>
      <c r="AI6" s="12" t="e">
        <f>VLOOKUP(AH6,'2. list used packaging material'!$A:$D,4,FALSE)</f>
        <v>#N/A</v>
      </c>
      <c r="AJ6" s="3"/>
      <c r="AK6" s="1"/>
      <c r="AL6" s="12" t="e">
        <f>VLOOKUP(AK6,'2. list used packaging material'!$A:$D,4,FALSE)</f>
        <v>#N/A</v>
      </c>
      <c r="AM6" s="3"/>
    </row>
    <row r="7" spans="2:39" x14ac:dyDescent="0.25">
      <c r="B7" s="38"/>
      <c r="C7" s="3"/>
      <c r="D7" s="3"/>
      <c r="E7" s="3"/>
      <c r="F7" s="3"/>
      <c r="G7" s="3"/>
      <c r="H7" s="1"/>
      <c r="I7" s="12" t="e">
        <f>VLOOKUP(H7,'2. list used packaging material'!A:D,4,FALSE)</f>
        <v>#N/A</v>
      </c>
      <c r="J7" s="41"/>
      <c r="K7" s="3"/>
      <c r="L7" s="3"/>
      <c r="M7" s="3"/>
      <c r="N7" s="45"/>
      <c r="O7" s="49"/>
      <c r="P7" s="46"/>
      <c r="Q7" s="12" t="e">
        <f>VLOOKUP(P7,'2. list used packaging material'!$A:$D,4,FALSE)</f>
        <v>#N/A</v>
      </c>
      <c r="R7" s="3"/>
      <c r="S7" s="1"/>
      <c r="T7" s="12" t="e">
        <f>VLOOKUP(S7,'2. list used packaging material'!$A:$D,4,FALSE)</f>
        <v>#N/A</v>
      </c>
      <c r="U7" s="3"/>
      <c r="V7" s="1"/>
      <c r="W7" s="12" t="e">
        <f>VLOOKUP(V7,'2. list used packaging material'!$A:$D,4,FALSE)</f>
        <v>#N/A</v>
      </c>
      <c r="X7" s="3"/>
      <c r="Y7" s="1"/>
      <c r="Z7" s="12" t="e">
        <f>VLOOKUP(Y7,'2. list used packaging material'!$A:$D,4,FALSE)</f>
        <v>#N/A</v>
      </c>
      <c r="AA7" s="3"/>
      <c r="AB7" s="3"/>
      <c r="AC7" s="3"/>
      <c r="AD7" s="3"/>
      <c r="AE7" s="1"/>
      <c r="AF7" s="12" t="e">
        <f>VLOOKUP(AE7,'2. list used packaging material'!$A:$D,4,FALSE)</f>
        <v>#N/A</v>
      </c>
      <c r="AG7" s="3"/>
      <c r="AH7" s="1"/>
      <c r="AI7" s="12" t="e">
        <f>VLOOKUP(AH7,'2. list used packaging material'!$A:$D,4,FALSE)</f>
        <v>#N/A</v>
      </c>
      <c r="AJ7" s="3"/>
      <c r="AK7" s="1"/>
      <c r="AL7" s="12" t="e">
        <f>VLOOKUP(AK7,'2. list used packaging material'!$A:$D,4,FALSE)</f>
        <v>#N/A</v>
      </c>
      <c r="AM7" s="3"/>
    </row>
    <row r="8" spans="2:39" x14ac:dyDescent="0.25">
      <c r="B8" s="38"/>
      <c r="C8" s="3"/>
      <c r="D8" s="3"/>
      <c r="E8" s="3"/>
      <c r="F8" s="3"/>
      <c r="G8" s="3"/>
      <c r="H8" s="1"/>
      <c r="I8" s="12" t="e">
        <f>VLOOKUP(H8,'2. list used packaging material'!A:D,4,FALSE)</f>
        <v>#N/A</v>
      </c>
      <c r="J8" s="41"/>
      <c r="K8" s="3"/>
      <c r="L8" s="3"/>
      <c r="M8" s="3"/>
      <c r="N8" s="45"/>
      <c r="O8" s="49"/>
      <c r="P8" s="46"/>
      <c r="Q8" s="12" t="e">
        <f>VLOOKUP(P8,'2. list used packaging material'!$A:$D,4,FALSE)</f>
        <v>#N/A</v>
      </c>
      <c r="R8" s="3"/>
      <c r="S8" s="1"/>
      <c r="T8" s="12" t="e">
        <f>VLOOKUP(S8,'2. list used packaging material'!$A:$D,4,FALSE)</f>
        <v>#N/A</v>
      </c>
      <c r="U8" s="3"/>
      <c r="V8" s="1"/>
      <c r="W8" s="12" t="e">
        <f>VLOOKUP(V8,'2. list used packaging material'!$A:$D,4,FALSE)</f>
        <v>#N/A</v>
      </c>
      <c r="X8" s="3"/>
      <c r="Y8" s="1"/>
      <c r="Z8" s="12" t="e">
        <f>VLOOKUP(Y8,'2. list used packaging material'!$A:$D,4,FALSE)</f>
        <v>#N/A</v>
      </c>
      <c r="AA8" s="3"/>
      <c r="AB8" s="3"/>
      <c r="AC8" s="3"/>
      <c r="AD8" s="3"/>
      <c r="AE8" s="1"/>
      <c r="AF8" s="12" t="e">
        <f>VLOOKUP(AE8,'2. list used packaging material'!$A:$D,4,FALSE)</f>
        <v>#N/A</v>
      </c>
      <c r="AG8" s="3"/>
      <c r="AH8" s="1"/>
      <c r="AI8" s="12" t="e">
        <f>VLOOKUP(AH8,'2. list used packaging material'!$A:$D,4,FALSE)</f>
        <v>#N/A</v>
      </c>
      <c r="AJ8" s="3"/>
      <c r="AK8" s="1"/>
      <c r="AL8" s="12" t="e">
        <f>VLOOKUP(AK8,'2. list used packaging material'!$A:$D,4,FALSE)</f>
        <v>#N/A</v>
      </c>
      <c r="AM8" s="3"/>
    </row>
    <row r="9" spans="2:39" x14ac:dyDescent="0.25">
      <c r="B9" s="38"/>
      <c r="C9" s="3"/>
      <c r="D9" s="3"/>
      <c r="E9" s="3"/>
      <c r="F9" s="3"/>
      <c r="G9" s="3"/>
      <c r="H9" s="1"/>
      <c r="I9" s="12" t="e">
        <f>VLOOKUP(H9,'2. list used packaging material'!A:D,4,FALSE)</f>
        <v>#N/A</v>
      </c>
      <c r="J9" s="41"/>
      <c r="K9" s="3"/>
      <c r="L9" s="3"/>
      <c r="M9" s="3"/>
      <c r="N9" s="45"/>
      <c r="O9" s="49"/>
      <c r="P9" s="46"/>
      <c r="Q9" s="12" t="e">
        <f>VLOOKUP(P9,'2. list used packaging material'!$A:$D,4,FALSE)</f>
        <v>#N/A</v>
      </c>
      <c r="R9" s="3"/>
      <c r="S9" s="1"/>
      <c r="T9" s="12" t="e">
        <f>VLOOKUP(S9,'2. list used packaging material'!$A:$D,4,FALSE)</f>
        <v>#N/A</v>
      </c>
      <c r="U9" s="3"/>
      <c r="V9" s="1"/>
      <c r="W9" s="12" t="e">
        <f>VLOOKUP(V9,'2. list used packaging material'!$A:$D,4,FALSE)</f>
        <v>#N/A</v>
      </c>
      <c r="X9" s="3"/>
      <c r="Y9" s="1"/>
      <c r="Z9" s="12" t="e">
        <f>VLOOKUP(Y9,'2. list used packaging material'!$A:$D,4,FALSE)</f>
        <v>#N/A</v>
      </c>
      <c r="AA9" s="3"/>
      <c r="AB9" s="3"/>
      <c r="AC9" s="3"/>
      <c r="AD9" s="3"/>
      <c r="AE9" s="1"/>
      <c r="AF9" s="12" t="e">
        <f>VLOOKUP(AE9,'2. list used packaging material'!$A:$D,4,FALSE)</f>
        <v>#N/A</v>
      </c>
      <c r="AG9" s="3"/>
      <c r="AH9" s="1"/>
      <c r="AI9" s="12" t="e">
        <f>VLOOKUP(AH9,'2. list used packaging material'!$A:$D,4,FALSE)</f>
        <v>#N/A</v>
      </c>
      <c r="AJ9" s="3"/>
      <c r="AK9" s="1"/>
      <c r="AL9" s="12" t="e">
        <f>VLOOKUP(AK9,'2. list used packaging material'!$A:$D,4,FALSE)</f>
        <v>#N/A</v>
      </c>
      <c r="AM9" s="3"/>
    </row>
    <row r="10" spans="2:39" x14ac:dyDescent="0.25">
      <c r="B10" s="38"/>
      <c r="C10" s="3"/>
      <c r="D10" s="3"/>
      <c r="E10" s="3"/>
      <c r="F10" s="3"/>
      <c r="G10" s="3"/>
      <c r="H10" s="1"/>
      <c r="I10" s="12" t="e">
        <f>VLOOKUP(H10,'2. list used packaging material'!A:D,4,FALSE)</f>
        <v>#N/A</v>
      </c>
      <c r="J10" s="41"/>
      <c r="K10" s="3"/>
      <c r="L10" s="3"/>
      <c r="M10" s="3"/>
      <c r="N10" s="45"/>
      <c r="O10" s="49"/>
      <c r="P10" s="46"/>
      <c r="Q10" s="12" t="e">
        <f>VLOOKUP(P10,'2. list used packaging material'!$A:$D,4,FALSE)</f>
        <v>#N/A</v>
      </c>
      <c r="R10" s="3"/>
      <c r="S10" s="1"/>
      <c r="T10" s="12" t="e">
        <f>VLOOKUP(S10,'2. list used packaging material'!$A:$D,4,FALSE)</f>
        <v>#N/A</v>
      </c>
      <c r="U10" s="3"/>
      <c r="V10" s="1"/>
      <c r="W10" s="12" t="e">
        <f>VLOOKUP(V10,'2. list used packaging material'!$A:$D,4,FALSE)</f>
        <v>#N/A</v>
      </c>
      <c r="X10" s="3"/>
      <c r="Y10" s="1"/>
      <c r="Z10" s="12" t="e">
        <f>VLOOKUP(Y10,'2. list used packaging material'!$A:$D,4,FALSE)</f>
        <v>#N/A</v>
      </c>
      <c r="AA10" s="3"/>
      <c r="AB10" s="3"/>
      <c r="AC10" s="3"/>
      <c r="AD10" s="3"/>
      <c r="AE10" s="1"/>
      <c r="AF10" s="12" t="e">
        <f>VLOOKUP(AE10,'2. list used packaging material'!$A:$D,4,FALSE)</f>
        <v>#N/A</v>
      </c>
      <c r="AG10" s="3"/>
      <c r="AH10" s="1"/>
      <c r="AI10" s="12" t="e">
        <f>VLOOKUP(AH10,'2. list used packaging material'!$A:$D,4,FALSE)</f>
        <v>#N/A</v>
      </c>
      <c r="AJ10" s="3"/>
      <c r="AK10" s="1"/>
      <c r="AL10" s="12" t="e">
        <f>VLOOKUP(AK10,'2. list used packaging material'!$A:$D,4,FALSE)</f>
        <v>#N/A</v>
      </c>
      <c r="AM10" s="3"/>
    </row>
    <row r="11" spans="2:39" x14ac:dyDescent="0.25">
      <c r="B11" s="38"/>
      <c r="C11" s="3"/>
      <c r="D11" s="3"/>
      <c r="E11" s="3"/>
      <c r="F11" s="3"/>
      <c r="G11" s="3"/>
      <c r="H11" s="1"/>
      <c r="I11" s="12" t="e">
        <f>VLOOKUP(H11,'2. list used packaging material'!A:D,4,FALSE)</f>
        <v>#N/A</v>
      </c>
      <c r="J11" s="41"/>
      <c r="K11" s="3"/>
      <c r="L11" s="3"/>
      <c r="M11" s="3"/>
      <c r="N11" s="45"/>
      <c r="O11" s="49"/>
      <c r="P11" s="46"/>
      <c r="Q11" s="12" t="e">
        <f>VLOOKUP(P11,'2. list used packaging material'!$A:$D,4,FALSE)</f>
        <v>#N/A</v>
      </c>
      <c r="R11" s="3"/>
      <c r="S11" s="1"/>
      <c r="T11" s="12" t="e">
        <f>VLOOKUP(S11,'2. list used packaging material'!$A:$D,4,FALSE)</f>
        <v>#N/A</v>
      </c>
      <c r="U11" s="3"/>
      <c r="V11" s="1"/>
      <c r="W11" s="12" t="e">
        <f>VLOOKUP(V11,'2. list used packaging material'!$A:$D,4,FALSE)</f>
        <v>#N/A</v>
      </c>
      <c r="X11" s="3"/>
      <c r="Y11" s="1"/>
      <c r="Z11" s="12" t="e">
        <f>VLOOKUP(Y11,'2. list used packaging material'!$A:$D,4,FALSE)</f>
        <v>#N/A</v>
      </c>
      <c r="AA11" s="3"/>
      <c r="AB11" s="3"/>
      <c r="AC11" s="3"/>
      <c r="AD11" s="3"/>
      <c r="AE11" s="1"/>
      <c r="AF11" s="12" t="e">
        <f>VLOOKUP(AE11,'2. list used packaging material'!$A:$D,4,FALSE)</f>
        <v>#N/A</v>
      </c>
      <c r="AG11" s="3"/>
      <c r="AH11" s="1"/>
      <c r="AI11" s="12" t="e">
        <f>VLOOKUP(AH11,'2. list used packaging material'!$A:$D,4,FALSE)</f>
        <v>#N/A</v>
      </c>
      <c r="AJ11" s="3"/>
      <c r="AK11" s="1"/>
      <c r="AL11" s="12" t="e">
        <f>VLOOKUP(AK11,'2. list used packaging material'!$A:$D,4,FALSE)</f>
        <v>#N/A</v>
      </c>
      <c r="AM11" s="3"/>
    </row>
    <row r="12" spans="2:39" x14ac:dyDescent="0.25">
      <c r="B12" s="38"/>
      <c r="C12" s="3"/>
      <c r="D12" s="3"/>
      <c r="E12" s="3"/>
      <c r="F12" s="3"/>
      <c r="G12" s="3"/>
      <c r="H12" s="1"/>
      <c r="I12" s="12" t="e">
        <f>VLOOKUP(H12,'2. list used packaging material'!A:D,4,FALSE)</f>
        <v>#N/A</v>
      </c>
      <c r="J12" s="41"/>
      <c r="K12" s="3"/>
      <c r="L12" s="3"/>
      <c r="M12" s="3"/>
      <c r="N12" s="45"/>
      <c r="O12" s="49"/>
      <c r="P12" s="46"/>
      <c r="Q12" s="12" t="e">
        <f>VLOOKUP(P12,'2. list used packaging material'!$A:$D,4,FALSE)</f>
        <v>#N/A</v>
      </c>
      <c r="R12" s="3"/>
      <c r="S12" s="1"/>
      <c r="T12" s="12" t="e">
        <f>VLOOKUP(S12,'2. list used packaging material'!$A:$D,4,FALSE)</f>
        <v>#N/A</v>
      </c>
      <c r="U12" s="3"/>
      <c r="V12" s="1"/>
      <c r="W12" s="12" t="e">
        <f>VLOOKUP(V12,'2. list used packaging material'!$A:$D,4,FALSE)</f>
        <v>#N/A</v>
      </c>
      <c r="X12" s="3"/>
      <c r="Y12" s="1"/>
      <c r="Z12" s="12" t="e">
        <f>VLOOKUP(Y12,'2. list used packaging material'!$A:$D,4,FALSE)</f>
        <v>#N/A</v>
      </c>
      <c r="AA12" s="3"/>
      <c r="AB12" s="3"/>
      <c r="AC12" s="3"/>
      <c r="AD12" s="3"/>
      <c r="AE12" s="1"/>
      <c r="AF12" s="12" t="e">
        <f>VLOOKUP(AE12,'2. list used packaging material'!$A:$D,4,FALSE)</f>
        <v>#N/A</v>
      </c>
      <c r="AG12" s="3"/>
      <c r="AH12" s="1"/>
      <c r="AI12" s="12" t="e">
        <f>VLOOKUP(AH12,'2. list used packaging material'!$A:$D,4,FALSE)</f>
        <v>#N/A</v>
      </c>
      <c r="AJ12" s="3"/>
      <c r="AK12" s="1"/>
      <c r="AL12" s="12" t="e">
        <f>VLOOKUP(AK12,'2. list used packaging material'!$A:$D,4,FALSE)</f>
        <v>#N/A</v>
      </c>
      <c r="AM12" s="3"/>
    </row>
    <row r="13" spans="2:39" x14ac:dyDescent="0.25">
      <c r="B13" s="38"/>
      <c r="C13" s="3"/>
      <c r="D13" s="3"/>
      <c r="E13" s="3"/>
      <c r="F13" s="3"/>
      <c r="G13" s="3"/>
      <c r="H13" s="1"/>
      <c r="I13" s="12" t="e">
        <f>VLOOKUP(H13,'2. list used packaging material'!A:D,4,FALSE)</f>
        <v>#N/A</v>
      </c>
      <c r="J13" s="41"/>
      <c r="K13" s="3"/>
      <c r="L13" s="3"/>
      <c r="M13" s="3"/>
      <c r="N13" s="45"/>
      <c r="O13" s="49"/>
      <c r="P13" s="46"/>
      <c r="Q13" s="12" t="e">
        <f>VLOOKUP(P13,'2. list used packaging material'!$A:$D,4,FALSE)</f>
        <v>#N/A</v>
      </c>
      <c r="R13" s="3"/>
      <c r="S13" s="1"/>
      <c r="T13" s="12" t="e">
        <f>VLOOKUP(S13,'2. list used packaging material'!$A:$D,4,FALSE)</f>
        <v>#N/A</v>
      </c>
      <c r="U13" s="3"/>
      <c r="V13" s="1"/>
      <c r="W13" s="12" t="e">
        <f>VLOOKUP(V13,'2. list used packaging material'!$A:$D,4,FALSE)</f>
        <v>#N/A</v>
      </c>
      <c r="X13" s="3"/>
      <c r="Y13" s="1"/>
      <c r="Z13" s="12" t="e">
        <f>VLOOKUP(Y13,'2. list used packaging material'!$A:$D,4,FALSE)</f>
        <v>#N/A</v>
      </c>
      <c r="AA13" s="3"/>
      <c r="AB13" s="3"/>
      <c r="AC13" s="3"/>
      <c r="AD13" s="3"/>
      <c r="AE13" s="1"/>
      <c r="AF13" s="12" t="e">
        <f>VLOOKUP(AE13,'2. list used packaging material'!$A:$D,4,FALSE)</f>
        <v>#N/A</v>
      </c>
      <c r="AG13" s="3"/>
      <c r="AH13" s="1"/>
      <c r="AI13" s="12" t="e">
        <f>VLOOKUP(AH13,'2. list used packaging material'!$A:$D,4,FALSE)</f>
        <v>#N/A</v>
      </c>
      <c r="AJ13" s="3"/>
      <c r="AK13" s="1"/>
      <c r="AL13" s="12" t="e">
        <f>VLOOKUP(AK13,'2. list used packaging material'!$A:$D,4,FALSE)</f>
        <v>#N/A</v>
      </c>
      <c r="AM13" s="3"/>
    </row>
    <row r="14" spans="2:39" x14ac:dyDescent="0.25">
      <c r="B14" s="50"/>
      <c r="C14" s="51"/>
      <c r="D14" s="51"/>
      <c r="E14" s="51"/>
      <c r="F14" s="51"/>
      <c r="G14" s="51"/>
      <c r="H14" s="52"/>
      <c r="I14" s="53" t="e">
        <f>VLOOKUP(H14,'2. list used packaging material'!A:D,4,FALSE)</f>
        <v>#N/A</v>
      </c>
      <c r="J14" s="41"/>
      <c r="K14" s="3"/>
      <c r="L14" s="3"/>
      <c r="M14" s="3"/>
      <c r="N14" s="45"/>
      <c r="O14" s="49"/>
      <c r="P14" s="46"/>
      <c r="Q14" s="53" t="e">
        <f>VLOOKUP(P14,'2. list used packaging material'!$A:$D,4,FALSE)</f>
        <v>#N/A</v>
      </c>
      <c r="R14" s="3"/>
      <c r="S14" s="1"/>
      <c r="T14" s="53" t="e">
        <f>VLOOKUP(S14,'2. list used packaging material'!$A:$D,4,FALSE)</f>
        <v>#N/A</v>
      </c>
      <c r="U14" s="3"/>
      <c r="V14" s="1"/>
      <c r="W14" s="53" t="e">
        <f>VLOOKUP(V14,'2. list used packaging material'!$A:$D,4,FALSE)</f>
        <v>#N/A</v>
      </c>
      <c r="X14" s="3"/>
      <c r="Y14" s="1"/>
      <c r="Z14" s="53" t="e">
        <f>VLOOKUP(Y14,'2. list used packaging material'!$A:$D,4,FALSE)</f>
        <v>#N/A</v>
      </c>
      <c r="AA14" s="3"/>
      <c r="AB14" s="3"/>
      <c r="AC14" s="3"/>
      <c r="AD14" s="51"/>
      <c r="AE14" s="1"/>
      <c r="AF14" s="53" t="e">
        <f>VLOOKUP(AE14,'2. list used packaging material'!$A:$D,4,FALSE)</f>
        <v>#N/A</v>
      </c>
      <c r="AG14" s="3"/>
      <c r="AH14" s="1"/>
      <c r="AI14" s="53" t="e">
        <f>VLOOKUP(AH14,'2. list used packaging material'!$A:$D,4,FALSE)</f>
        <v>#N/A</v>
      </c>
      <c r="AJ14" s="3"/>
      <c r="AK14" s="1"/>
      <c r="AL14" s="53" t="e">
        <f>VLOOKUP(AK14,'2. list used packaging material'!$A:$D,4,FALSE)</f>
        <v>#N/A</v>
      </c>
      <c r="AM14" s="3"/>
    </row>
    <row r="15" spans="2:39" x14ac:dyDescent="0.25">
      <c r="B15" s="54"/>
      <c r="C15" s="55"/>
      <c r="D15" s="55"/>
      <c r="E15" s="55"/>
      <c r="F15" s="55"/>
      <c r="G15" s="55"/>
      <c r="H15" s="1"/>
      <c r="I15" s="56" t="e">
        <f>VLOOKUP(H15,'2. list used packaging material'!A:D,4,FALSE)</f>
        <v>#N/A</v>
      </c>
      <c r="J15" s="41"/>
      <c r="K15" s="3"/>
      <c r="L15" s="3"/>
      <c r="M15" s="3"/>
      <c r="N15" s="45"/>
      <c r="O15" s="49"/>
      <c r="P15" s="46"/>
      <c r="Q15" s="56" t="e">
        <f>VLOOKUP(P15,'2. list used packaging material'!$A:$D,4,FALSE)</f>
        <v>#N/A</v>
      </c>
      <c r="R15" s="3"/>
      <c r="S15" s="1"/>
      <c r="T15" s="56" t="e">
        <f>VLOOKUP(S15,'2. list used packaging material'!$A:$D,4,FALSE)</f>
        <v>#N/A</v>
      </c>
      <c r="U15" s="3"/>
      <c r="V15" s="1"/>
      <c r="W15" s="56" t="e">
        <f>VLOOKUP(V15,'2. list used packaging material'!$A:$D,4,FALSE)</f>
        <v>#N/A</v>
      </c>
      <c r="X15" s="3"/>
      <c r="Y15" s="1"/>
      <c r="Z15" s="56" t="e">
        <f>VLOOKUP(Y15,'2. list used packaging material'!$A:$D,4,FALSE)</f>
        <v>#N/A</v>
      </c>
      <c r="AA15" s="3"/>
      <c r="AB15" s="3"/>
      <c r="AC15" s="3"/>
      <c r="AD15" s="55"/>
      <c r="AE15" s="1"/>
      <c r="AF15" s="56" t="e">
        <f>VLOOKUP(AE15,'2. list used packaging material'!$A:$D,4,FALSE)</f>
        <v>#N/A</v>
      </c>
      <c r="AG15" s="3"/>
      <c r="AH15" s="1"/>
      <c r="AI15" s="56" t="e">
        <f>VLOOKUP(AH15,'2. list used packaging material'!$A:$D,4,FALSE)</f>
        <v>#N/A</v>
      </c>
      <c r="AJ15" s="3"/>
      <c r="AK15" s="1"/>
      <c r="AL15" s="56" t="e">
        <f>VLOOKUP(AK15,'2. list used packaging material'!$A:$D,4,FALSE)</f>
        <v>#N/A</v>
      </c>
      <c r="AM15" s="3"/>
    </row>
    <row r="16" spans="2:39" x14ac:dyDescent="0.25">
      <c r="B16" s="54"/>
      <c r="C16" s="55"/>
      <c r="D16" s="55"/>
      <c r="E16" s="55"/>
      <c r="F16" s="55"/>
      <c r="G16" s="55"/>
      <c r="H16" s="1"/>
      <c r="I16" s="56" t="e">
        <f>VLOOKUP(H16,'2. list used packaging material'!A:D,4,FALSE)</f>
        <v>#N/A</v>
      </c>
      <c r="J16" s="41"/>
      <c r="K16" s="3"/>
      <c r="L16" s="3"/>
      <c r="M16" s="3"/>
      <c r="N16" s="45"/>
      <c r="O16" s="49"/>
      <c r="P16" s="46"/>
      <c r="Q16" s="56" t="e">
        <f>VLOOKUP(P16,'2. list used packaging material'!$A:$D,4,FALSE)</f>
        <v>#N/A</v>
      </c>
      <c r="R16" s="3"/>
      <c r="S16" s="1"/>
      <c r="T16" s="56" t="e">
        <f>VLOOKUP(S16,'2. list used packaging material'!$A:$D,4,FALSE)</f>
        <v>#N/A</v>
      </c>
      <c r="U16" s="3"/>
      <c r="V16" s="1"/>
      <c r="W16" s="56" t="e">
        <f>VLOOKUP(V16,'2. list used packaging material'!$A:$D,4,FALSE)</f>
        <v>#N/A</v>
      </c>
      <c r="X16" s="3"/>
      <c r="Y16" s="1"/>
      <c r="Z16" s="56" t="e">
        <f>VLOOKUP(Y16,'2. list used packaging material'!$A:$D,4,FALSE)</f>
        <v>#N/A</v>
      </c>
      <c r="AA16" s="3"/>
      <c r="AB16" s="3"/>
      <c r="AC16" s="3"/>
      <c r="AD16" s="55"/>
      <c r="AE16" s="1"/>
      <c r="AF16" s="56" t="e">
        <f>VLOOKUP(AE16,'2. list used packaging material'!$A:$D,4,FALSE)</f>
        <v>#N/A</v>
      </c>
      <c r="AG16" s="3"/>
      <c r="AH16" s="1"/>
      <c r="AI16" s="56" t="e">
        <f>VLOOKUP(AH16,'2. list used packaging material'!$A:$D,4,FALSE)</f>
        <v>#N/A</v>
      </c>
      <c r="AJ16" s="3"/>
      <c r="AK16" s="1"/>
      <c r="AL16" s="56" t="e">
        <f>VLOOKUP(AK16,'2. list used packaging material'!$A:$D,4,FALSE)</f>
        <v>#N/A</v>
      </c>
      <c r="AM16" s="3"/>
    </row>
    <row r="17" spans="2:39" x14ac:dyDescent="0.25">
      <c r="B17" s="54"/>
      <c r="C17" s="55"/>
      <c r="D17" s="55"/>
      <c r="E17" s="55"/>
      <c r="F17" s="55"/>
      <c r="G17" s="55"/>
      <c r="H17" s="1"/>
      <c r="I17" s="56" t="e">
        <f>VLOOKUP(H17,'2. list used packaging material'!A:D,4,FALSE)</f>
        <v>#N/A</v>
      </c>
      <c r="J17" s="41"/>
      <c r="K17" s="3"/>
      <c r="L17" s="3"/>
      <c r="M17" s="3"/>
      <c r="N17" s="45"/>
      <c r="O17" s="49"/>
      <c r="P17" s="46"/>
      <c r="Q17" s="56" t="e">
        <f>VLOOKUP(P17,'2. list used packaging material'!$A:$D,4,FALSE)</f>
        <v>#N/A</v>
      </c>
      <c r="R17" s="3"/>
      <c r="S17" s="1"/>
      <c r="T17" s="56" t="e">
        <f>VLOOKUP(S17,'2. list used packaging material'!$A:$D,4,FALSE)</f>
        <v>#N/A</v>
      </c>
      <c r="U17" s="3"/>
      <c r="V17" s="1"/>
      <c r="W17" s="56" t="e">
        <f>VLOOKUP(V17,'2. list used packaging material'!$A:$D,4,FALSE)</f>
        <v>#N/A</v>
      </c>
      <c r="X17" s="3"/>
      <c r="Y17" s="1"/>
      <c r="Z17" s="56" t="e">
        <f>VLOOKUP(Y17,'2. list used packaging material'!$A:$D,4,FALSE)</f>
        <v>#N/A</v>
      </c>
      <c r="AA17" s="3"/>
      <c r="AB17" s="3"/>
      <c r="AC17" s="3"/>
      <c r="AD17" s="55"/>
      <c r="AE17" s="1"/>
      <c r="AF17" s="56" t="e">
        <f>VLOOKUP(AE17,'2. list used packaging material'!$A:$D,4,FALSE)</f>
        <v>#N/A</v>
      </c>
      <c r="AG17" s="3"/>
      <c r="AH17" s="1"/>
      <c r="AI17" s="56" t="e">
        <f>VLOOKUP(AH17,'2. list used packaging material'!$A:$D,4,FALSE)</f>
        <v>#N/A</v>
      </c>
      <c r="AJ17" s="3"/>
      <c r="AK17" s="1"/>
      <c r="AL17" s="56" t="e">
        <f>VLOOKUP(AK17,'2. list used packaging material'!$A:$D,4,FALSE)</f>
        <v>#N/A</v>
      </c>
      <c r="AM17" s="3"/>
    </row>
    <row r="18" spans="2:39" x14ac:dyDescent="0.25">
      <c r="B18" s="54"/>
      <c r="C18" s="55"/>
      <c r="D18" s="55"/>
      <c r="E18" s="55"/>
      <c r="F18" s="55"/>
      <c r="G18" s="55"/>
      <c r="H18" s="1"/>
      <c r="I18" s="56" t="e">
        <f>VLOOKUP(H18,'2. list used packaging material'!A:D,4,FALSE)</f>
        <v>#N/A</v>
      </c>
      <c r="J18" s="41"/>
      <c r="K18" s="3"/>
      <c r="L18" s="3"/>
      <c r="M18" s="3"/>
      <c r="N18" s="45"/>
      <c r="O18" s="49"/>
      <c r="P18" s="46"/>
      <c r="Q18" s="56" t="e">
        <f>VLOOKUP(P18,'2. list used packaging material'!$A:$D,4,FALSE)</f>
        <v>#N/A</v>
      </c>
      <c r="R18" s="3"/>
      <c r="S18" s="1"/>
      <c r="T18" s="56" t="e">
        <f>VLOOKUP(S18,'2. list used packaging material'!$A:$D,4,FALSE)</f>
        <v>#N/A</v>
      </c>
      <c r="U18" s="3"/>
      <c r="V18" s="1"/>
      <c r="W18" s="56" t="e">
        <f>VLOOKUP(V18,'2. list used packaging material'!$A:$D,4,FALSE)</f>
        <v>#N/A</v>
      </c>
      <c r="X18" s="3"/>
      <c r="Y18" s="1"/>
      <c r="Z18" s="56" t="e">
        <f>VLOOKUP(Y18,'2. list used packaging material'!$A:$D,4,FALSE)</f>
        <v>#N/A</v>
      </c>
      <c r="AA18" s="3"/>
      <c r="AB18" s="3"/>
      <c r="AC18" s="3"/>
      <c r="AD18" s="55"/>
      <c r="AE18" s="1"/>
      <c r="AF18" s="56" t="e">
        <f>VLOOKUP(AE18,'2. list used packaging material'!$A:$D,4,FALSE)</f>
        <v>#N/A</v>
      </c>
      <c r="AG18" s="3"/>
      <c r="AH18" s="1"/>
      <c r="AI18" s="56" t="e">
        <f>VLOOKUP(AH18,'2. list used packaging material'!$A:$D,4,FALSE)</f>
        <v>#N/A</v>
      </c>
      <c r="AJ18" s="3"/>
      <c r="AK18" s="1"/>
      <c r="AL18" s="56" t="e">
        <f>VLOOKUP(AK18,'2. list used packaging material'!$A:$D,4,FALSE)</f>
        <v>#N/A</v>
      </c>
      <c r="AM18" s="3"/>
    </row>
    <row r="19" spans="2:39" x14ac:dyDescent="0.25">
      <c r="B19" s="54"/>
      <c r="C19" s="55"/>
      <c r="D19" s="55"/>
      <c r="E19" s="55"/>
      <c r="F19" s="55"/>
      <c r="G19" s="55"/>
      <c r="H19" s="1"/>
      <c r="I19" s="56" t="e">
        <f>VLOOKUP(H19,'2. list used packaging material'!A:D,4,FALSE)</f>
        <v>#N/A</v>
      </c>
      <c r="J19" s="41"/>
      <c r="K19" s="3"/>
      <c r="L19" s="3"/>
      <c r="M19" s="3"/>
      <c r="N19" s="45"/>
      <c r="O19" s="49"/>
      <c r="P19" s="46"/>
      <c r="Q19" s="56" t="e">
        <f>VLOOKUP(P19,'2. list used packaging material'!$A:$D,4,FALSE)</f>
        <v>#N/A</v>
      </c>
      <c r="R19" s="3"/>
      <c r="S19" s="1"/>
      <c r="T19" s="56" t="e">
        <f>VLOOKUP(S19,'2. list used packaging material'!$A:$D,4,FALSE)</f>
        <v>#N/A</v>
      </c>
      <c r="U19" s="3"/>
      <c r="V19" s="1"/>
      <c r="W19" s="56" t="e">
        <f>VLOOKUP(V19,'2. list used packaging material'!$A:$D,4,FALSE)</f>
        <v>#N/A</v>
      </c>
      <c r="X19" s="3"/>
      <c r="Y19" s="1"/>
      <c r="Z19" s="56" t="e">
        <f>VLOOKUP(Y19,'2. list used packaging material'!$A:$D,4,FALSE)</f>
        <v>#N/A</v>
      </c>
      <c r="AA19" s="3"/>
      <c r="AB19" s="3"/>
      <c r="AC19" s="3"/>
      <c r="AD19" s="55"/>
      <c r="AE19" s="1"/>
      <c r="AF19" s="56" t="e">
        <f>VLOOKUP(AE19,'2. list used packaging material'!$A:$D,4,FALSE)</f>
        <v>#N/A</v>
      </c>
      <c r="AG19" s="3"/>
      <c r="AH19" s="1"/>
      <c r="AI19" s="56" t="e">
        <f>VLOOKUP(AH19,'2. list used packaging material'!$A:$D,4,FALSE)</f>
        <v>#N/A</v>
      </c>
      <c r="AJ19" s="3"/>
      <c r="AK19" s="1"/>
      <c r="AL19" s="56" t="e">
        <f>VLOOKUP(AK19,'2. list used packaging material'!$A:$D,4,FALSE)</f>
        <v>#N/A</v>
      </c>
      <c r="AM19" s="3"/>
    </row>
    <row r="20" spans="2:39" x14ac:dyDescent="0.25">
      <c r="B20" s="54"/>
      <c r="C20" s="55"/>
      <c r="D20" s="55"/>
      <c r="E20" s="55"/>
      <c r="F20" s="55"/>
      <c r="G20" s="55"/>
      <c r="H20" s="1"/>
      <c r="I20" s="56" t="e">
        <f>VLOOKUP(H20,'2. list used packaging material'!A:D,4,FALSE)</f>
        <v>#N/A</v>
      </c>
      <c r="J20" s="41"/>
      <c r="K20" s="3"/>
      <c r="L20" s="3"/>
      <c r="M20" s="3"/>
      <c r="N20" s="45"/>
      <c r="O20" s="49"/>
      <c r="P20" s="46"/>
      <c r="Q20" s="56" t="e">
        <f>VLOOKUP(P20,'2. list used packaging material'!$A:$D,4,FALSE)</f>
        <v>#N/A</v>
      </c>
      <c r="R20" s="3"/>
      <c r="S20" s="1"/>
      <c r="T20" s="56" t="e">
        <f>VLOOKUP(S20,'2. list used packaging material'!$A:$D,4,FALSE)</f>
        <v>#N/A</v>
      </c>
      <c r="U20" s="3"/>
      <c r="V20" s="1"/>
      <c r="W20" s="56" t="e">
        <f>VLOOKUP(V20,'2. list used packaging material'!$A:$D,4,FALSE)</f>
        <v>#N/A</v>
      </c>
      <c r="X20" s="3"/>
      <c r="Y20" s="1"/>
      <c r="Z20" s="56" t="e">
        <f>VLOOKUP(Y20,'2. list used packaging material'!$A:$D,4,FALSE)</f>
        <v>#N/A</v>
      </c>
      <c r="AA20" s="3"/>
      <c r="AB20" s="3"/>
      <c r="AC20" s="3"/>
      <c r="AD20" s="55"/>
      <c r="AE20" s="1"/>
      <c r="AF20" s="56" t="e">
        <f>VLOOKUP(AE20,'2. list used packaging material'!$A:$D,4,FALSE)</f>
        <v>#N/A</v>
      </c>
      <c r="AG20" s="3"/>
      <c r="AH20" s="1"/>
      <c r="AI20" s="56" t="e">
        <f>VLOOKUP(AH20,'2. list used packaging material'!$A:$D,4,FALSE)</f>
        <v>#N/A</v>
      </c>
      <c r="AJ20" s="3"/>
      <c r="AK20" s="1"/>
      <c r="AL20" s="56" t="e">
        <f>VLOOKUP(AK20,'2. list used packaging material'!$A:$D,4,FALSE)</f>
        <v>#N/A</v>
      </c>
      <c r="AM20" s="3"/>
    </row>
    <row r="21" spans="2:39" x14ac:dyDescent="0.25">
      <c r="B21" s="54"/>
      <c r="C21" s="55"/>
      <c r="D21" s="55"/>
      <c r="E21" s="55"/>
      <c r="F21" s="55"/>
      <c r="G21" s="55"/>
      <c r="H21" s="1"/>
      <c r="I21" s="56" t="e">
        <f>VLOOKUP(H21,'2. list used packaging material'!A:D,4,FALSE)</f>
        <v>#N/A</v>
      </c>
      <c r="J21" s="41"/>
      <c r="K21" s="3"/>
      <c r="L21" s="3"/>
      <c r="M21" s="3"/>
      <c r="N21" s="45"/>
      <c r="O21" s="49"/>
      <c r="P21" s="46"/>
      <c r="Q21" s="56" t="e">
        <f>VLOOKUP(P21,'2. list used packaging material'!$A:$D,4,FALSE)</f>
        <v>#N/A</v>
      </c>
      <c r="R21" s="3"/>
      <c r="S21" s="1"/>
      <c r="T21" s="56" t="e">
        <f>VLOOKUP(S21,'2. list used packaging material'!$A:$D,4,FALSE)</f>
        <v>#N/A</v>
      </c>
      <c r="U21" s="3"/>
      <c r="V21" s="1"/>
      <c r="W21" s="56" t="e">
        <f>VLOOKUP(V21,'2. list used packaging material'!$A:$D,4,FALSE)</f>
        <v>#N/A</v>
      </c>
      <c r="X21" s="3"/>
      <c r="Y21" s="1"/>
      <c r="Z21" s="56" t="e">
        <f>VLOOKUP(Y21,'2. list used packaging material'!$A:$D,4,FALSE)</f>
        <v>#N/A</v>
      </c>
      <c r="AA21" s="3"/>
      <c r="AB21" s="3"/>
      <c r="AC21" s="3"/>
      <c r="AD21" s="55"/>
      <c r="AE21" s="1"/>
      <c r="AF21" s="56" t="e">
        <f>VLOOKUP(AE21,'2. list used packaging material'!$A:$D,4,FALSE)</f>
        <v>#N/A</v>
      </c>
      <c r="AG21" s="3"/>
      <c r="AH21" s="1"/>
      <c r="AI21" s="56" t="e">
        <f>VLOOKUP(AH21,'2. list used packaging material'!$A:$D,4,FALSE)</f>
        <v>#N/A</v>
      </c>
      <c r="AJ21" s="3"/>
      <c r="AK21" s="1"/>
      <c r="AL21" s="56" t="e">
        <f>VLOOKUP(AK21,'2. list used packaging material'!$A:$D,4,FALSE)</f>
        <v>#N/A</v>
      </c>
      <c r="AM21" s="3"/>
    </row>
    <row r="22" spans="2:39" x14ac:dyDescent="0.25">
      <c r="B22" s="54"/>
      <c r="C22" s="55"/>
      <c r="D22" s="55"/>
      <c r="E22" s="55"/>
      <c r="F22" s="55"/>
      <c r="G22" s="55"/>
      <c r="H22" s="1"/>
      <c r="I22" s="56" t="e">
        <f>VLOOKUP(H22,'2. list used packaging material'!A:D,4,FALSE)</f>
        <v>#N/A</v>
      </c>
      <c r="J22" s="41"/>
      <c r="K22" s="3"/>
      <c r="L22" s="3"/>
      <c r="M22" s="3"/>
      <c r="N22" s="45"/>
      <c r="O22" s="49"/>
      <c r="P22" s="46"/>
      <c r="Q22" s="56" t="e">
        <f>VLOOKUP(P22,'2. list used packaging material'!$A:$D,4,FALSE)</f>
        <v>#N/A</v>
      </c>
      <c r="R22" s="3"/>
      <c r="S22" s="1"/>
      <c r="T22" s="56" t="e">
        <f>VLOOKUP(S22,'2. list used packaging material'!$A:$D,4,FALSE)</f>
        <v>#N/A</v>
      </c>
      <c r="U22" s="3"/>
      <c r="V22" s="1"/>
      <c r="W22" s="56" t="e">
        <f>VLOOKUP(V22,'2. list used packaging material'!$A:$D,4,FALSE)</f>
        <v>#N/A</v>
      </c>
      <c r="X22" s="3"/>
      <c r="Y22" s="1"/>
      <c r="Z22" s="56" t="e">
        <f>VLOOKUP(Y22,'2. list used packaging material'!$A:$D,4,FALSE)</f>
        <v>#N/A</v>
      </c>
      <c r="AA22" s="3"/>
      <c r="AB22" s="3"/>
      <c r="AC22" s="3"/>
      <c r="AD22" s="55"/>
      <c r="AE22" s="1"/>
      <c r="AF22" s="56" t="e">
        <f>VLOOKUP(AE22,'2. list used packaging material'!$A:$D,4,FALSE)</f>
        <v>#N/A</v>
      </c>
      <c r="AG22" s="3"/>
      <c r="AH22" s="1"/>
      <c r="AI22" s="56" t="e">
        <f>VLOOKUP(AH22,'2. list used packaging material'!$A:$D,4,FALSE)</f>
        <v>#N/A</v>
      </c>
      <c r="AJ22" s="3"/>
      <c r="AK22" s="1"/>
      <c r="AL22" s="56" t="e">
        <f>VLOOKUP(AK22,'2. list used packaging material'!$A:$D,4,FALSE)</f>
        <v>#N/A</v>
      </c>
      <c r="AM22" s="3"/>
    </row>
    <row r="23" spans="2:39" x14ac:dyDescent="0.25">
      <c r="B23" s="54"/>
      <c r="C23" s="55"/>
      <c r="D23" s="55"/>
      <c r="E23" s="55"/>
      <c r="F23" s="55"/>
      <c r="G23" s="55"/>
      <c r="H23" s="1"/>
      <c r="I23" s="56" t="e">
        <f>VLOOKUP(H23,'2. list used packaging material'!A:D,4,FALSE)</f>
        <v>#N/A</v>
      </c>
      <c r="J23" s="41"/>
      <c r="K23" s="3"/>
      <c r="L23" s="3"/>
      <c r="M23" s="3"/>
      <c r="N23" s="45"/>
      <c r="O23" s="49"/>
      <c r="P23" s="46"/>
      <c r="Q23" s="56" t="e">
        <f>VLOOKUP(P23,'2. list used packaging material'!$A:$D,4,FALSE)</f>
        <v>#N/A</v>
      </c>
      <c r="R23" s="3"/>
      <c r="S23" s="1"/>
      <c r="T23" s="56" t="e">
        <f>VLOOKUP(S23,'2. list used packaging material'!$A:$D,4,FALSE)</f>
        <v>#N/A</v>
      </c>
      <c r="U23" s="3"/>
      <c r="V23" s="1"/>
      <c r="W23" s="56" t="e">
        <f>VLOOKUP(V23,'2. list used packaging material'!$A:$D,4,FALSE)</f>
        <v>#N/A</v>
      </c>
      <c r="X23" s="3"/>
      <c r="Y23" s="1"/>
      <c r="Z23" s="56" t="e">
        <f>VLOOKUP(Y23,'2. list used packaging material'!$A:$D,4,FALSE)</f>
        <v>#N/A</v>
      </c>
      <c r="AA23" s="3"/>
      <c r="AB23" s="3"/>
      <c r="AC23" s="3"/>
      <c r="AD23" s="55"/>
      <c r="AE23" s="1"/>
      <c r="AF23" s="56" t="e">
        <f>VLOOKUP(AE23,'2. list used packaging material'!$A:$D,4,FALSE)</f>
        <v>#N/A</v>
      </c>
      <c r="AG23" s="3"/>
      <c r="AH23" s="1"/>
      <c r="AI23" s="56" t="e">
        <f>VLOOKUP(AH23,'2. list used packaging material'!$A:$D,4,FALSE)</f>
        <v>#N/A</v>
      </c>
      <c r="AJ23" s="3"/>
      <c r="AK23" s="1"/>
      <c r="AL23" s="56" t="e">
        <f>VLOOKUP(AK23,'2. list used packaging material'!$A:$D,4,FALSE)</f>
        <v>#N/A</v>
      </c>
      <c r="AM23" s="3"/>
    </row>
    <row r="24" spans="2:39" x14ac:dyDescent="0.25">
      <c r="B24" s="54"/>
      <c r="C24" s="55"/>
      <c r="D24" s="55"/>
      <c r="E24" s="55"/>
      <c r="F24" s="55"/>
      <c r="G24" s="55"/>
      <c r="H24" s="1"/>
      <c r="I24" s="56" t="e">
        <f>VLOOKUP(H24,'2. list used packaging material'!A:D,4,FALSE)</f>
        <v>#N/A</v>
      </c>
      <c r="J24" s="41"/>
      <c r="K24" s="3"/>
      <c r="L24" s="3"/>
      <c r="M24" s="3"/>
      <c r="N24" s="45"/>
      <c r="O24" s="49"/>
      <c r="P24" s="46"/>
      <c r="Q24" s="56" t="e">
        <f>VLOOKUP(P24,'2. list used packaging material'!$A:$D,4,FALSE)</f>
        <v>#N/A</v>
      </c>
      <c r="R24" s="3"/>
      <c r="S24" s="1"/>
      <c r="T24" s="56" t="e">
        <f>VLOOKUP(S24,'2. list used packaging material'!$A:$D,4,FALSE)</f>
        <v>#N/A</v>
      </c>
      <c r="U24" s="3"/>
      <c r="V24" s="1"/>
      <c r="W24" s="56" t="e">
        <f>VLOOKUP(V24,'2. list used packaging material'!$A:$D,4,FALSE)</f>
        <v>#N/A</v>
      </c>
      <c r="X24" s="3"/>
      <c r="Y24" s="1"/>
      <c r="Z24" s="56" t="e">
        <f>VLOOKUP(Y24,'2. list used packaging material'!$A:$D,4,FALSE)</f>
        <v>#N/A</v>
      </c>
      <c r="AA24" s="3"/>
      <c r="AB24" s="3"/>
      <c r="AC24" s="3"/>
      <c r="AD24" s="55"/>
      <c r="AE24" s="1"/>
      <c r="AF24" s="56" t="e">
        <f>VLOOKUP(AE24,'2. list used packaging material'!$A:$D,4,FALSE)</f>
        <v>#N/A</v>
      </c>
      <c r="AG24" s="3"/>
      <c r="AH24" s="1"/>
      <c r="AI24" s="56" t="e">
        <f>VLOOKUP(AH24,'2. list used packaging material'!$A:$D,4,FALSE)</f>
        <v>#N/A</v>
      </c>
      <c r="AJ24" s="3"/>
      <c r="AK24" s="1"/>
      <c r="AL24" s="56" t="e">
        <f>VLOOKUP(AK24,'2. list used packaging material'!$A:$D,4,FALSE)</f>
        <v>#N/A</v>
      </c>
      <c r="AM24" s="3"/>
    </row>
    <row r="25" spans="2:39" x14ac:dyDescent="0.25">
      <c r="B25" s="54"/>
      <c r="C25" s="55"/>
      <c r="D25" s="55"/>
      <c r="E25" s="55"/>
      <c r="F25" s="55"/>
      <c r="G25" s="55"/>
      <c r="H25" s="1"/>
      <c r="I25" s="56" t="e">
        <f>VLOOKUP(H25,'2. list used packaging material'!A:D,4,FALSE)</f>
        <v>#N/A</v>
      </c>
      <c r="J25" s="41"/>
      <c r="K25" s="3"/>
      <c r="L25" s="3"/>
      <c r="M25" s="3"/>
      <c r="N25" s="45"/>
      <c r="O25" s="49"/>
      <c r="P25" s="46"/>
      <c r="Q25" s="56" t="e">
        <f>VLOOKUP(P25,'2. list used packaging material'!$A:$D,4,FALSE)</f>
        <v>#N/A</v>
      </c>
      <c r="R25" s="3"/>
      <c r="S25" s="1"/>
      <c r="T25" s="56" t="e">
        <f>VLOOKUP(S25,'2. list used packaging material'!$A:$D,4,FALSE)</f>
        <v>#N/A</v>
      </c>
      <c r="U25" s="3"/>
      <c r="V25" s="1"/>
      <c r="W25" s="56" t="e">
        <f>VLOOKUP(V25,'2. list used packaging material'!$A:$D,4,FALSE)</f>
        <v>#N/A</v>
      </c>
      <c r="X25" s="3"/>
      <c r="Y25" s="1"/>
      <c r="Z25" s="56" t="e">
        <f>VLOOKUP(Y25,'2. list used packaging material'!$A:$D,4,FALSE)</f>
        <v>#N/A</v>
      </c>
      <c r="AA25" s="3"/>
      <c r="AB25" s="3"/>
      <c r="AC25" s="3"/>
      <c r="AD25" s="55"/>
      <c r="AE25" s="1"/>
      <c r="AF25" s="56" t="e">
        <f>VLOOKUP(AE25,'2. list used packaging material'!$A:$D,4,FALSE)</f>
        <v>#N/A</v>
      </c>
      <c r="AG25" s="3"/>
      <c r="AH25" s="1"/>
      <c r="AI25" s="56" t="e">
        <f>VLOOKUP(AH25,'2. list used packaging material'!$A:$D,4,FALSE)</f>
        <v>#N/A</v>
      </c>
      <c r="AJ25" s="3"/>
      <c r="AK25" s="1"/>
      <c r="AL25" s="56" t="e">
        <f>VLOOKUP(AK25,'2. list used packaging material'!$A:$D,4,FALSE)</f>
        <v>#N/A</v>
      </c>
      <c r="AM25" s="3"/>
    </row>
    <row r="26" spans="2:39" x14ac:dyDescent="0.25">
      <c r="B26" s="54"/>
      <c r="C26" s="55"/>
      <c r="D26" s="55"/>
      <c r="E26" s="55"/>
      <c r="F26" s="55"/>
      <c r="G26" s="55"/>
      <c r="H26" s="1"/>
      <c r="I26" s="56" t="e">
        <f>VLOOKUP(H26,'2. list used packaging material'!A:D,4,FALSE)</f>
        <v>#N/A</v>
      </c>
      <c r="J26" s="41"/>
      <c r="K26" s="3"/>
      <c r="L26" s="3"/>
      <c r="M26" s="3"/>
      <c r="N26" s="45"/>
      <c r="O26" s="49"/>
      <c r="P26" s="46"/>
      <c r="Q26" s="56" t="e">
        <f>VLOOKUP(P26,'2. list used packaging material'!$A:$D,4,FALSE)</f>
        <v>#N/A</v>
      </c>
      <c r="R26" s="3"/>
      <c r="S26" s="1"/>
      <c r="T26" s="56" t="e">
        <f>VLOOKUP(S26,'2. list used packaging material'!$A:$D,4,FALSE)</f>
        <v>#N/A</v>
      </c>
      <c r="U26" s="3"/>
      <c r="V26" s="1"/>
      <c r="W26" s="56" t="e">
        <f>VLOOKUP(V26,'2. list used packaging material'!$A:$D,4,FALSE)</f>
        <v>#N/A</v>
      </c>
      <c r="X26" s="3"/>
      <c r="Y26" s="1"/>
      <c r="Z26" s="56" t="e">
        <f>VLOOKUP(Y26,'2. list used packaging material'!$A:$D,4,FALSE)</f>
        <v>#N/A</v>
      </c>
      <c r="AA26" s="3"/>
      <c r="AB26" s="3"/>
      <c r="AC26" s="3"/>
      <c r="AD26" s="55"/>
      <c r="AE26" s="1"/>
      <c r="AF26" s="56" t="e">
        <f>VLOOKUP(AE26,'2. list used packaging material'!$A:$D,4,FALSE)</f>
        <v>#N/A</v>
      </c>
      <c r="AG26" s="3"/>
      <c r="AH26" s="1"/>
      <c r="AI26" s="56" t="e">
        <f>VLOOKUP(AH26,'2. list used packaging material'!$A:$D,4,FALSE)</f>
        <v>#N/A</v>
      </c>
      <c r="AJ26" s="3"/>
      <c r="AK26" s="1"/>
      <c r="AL26" s="56" t="e">
        <f>VLOOKUP(AK26,'2. list used packaging material'!$A:$D,4,FALSE)</f>
        <v>#N/A</v>
      </c>
      <c r="AM26" s="3"/>
    </row>
    <row r="27" spans="2:39" x14ac:dyDescent="0.25">
      <c r="B27" s="54"/>
      <c r="C27" s="55"/>
      <c r="D27" s="55"/>
      <c r="E27" s="55"/>
      <c r="F27" s="55"/>
      <c r="G27" s="55"/>
      <c r="H27" s="1"/>
      <c r="I27" s="56" t="e">
        <f>VLOOKUP(H27,'2. list used packaging material'!A:D,4,FALSE)</f>
        <v>#N/A</v>
      </c>
      <c r="J27" s="41"/>
      <c r="K27" s="3"/>
      <c r="L27" s="3"/>
      <c r="M27" s="3"/>
      <c r="N27" s="45"/>
      <c r="O27" s="49"/>
      <c r="P27" s="46"/>
      <c r="Q27" s="56" t="e">
        <f>VLOOKUP(P27,'2. list used packaging material'!$A:$D,4,FALSE)</f>
        <v>#N/A</v>
      </c>
      <c r="R27" s="3"/>
      <c r="S27" s="1"/>
      <c r="T27" s="56" t="e">
        <f>VLOOKUP(S27,'2. list used packaging material'!$A:$D,4,FALSE)</f>
        <v>#N/A</v>
      </c>
      <c r="U27" s="3"/>
      <c r="V27" s="1"/>
      <c r="W27" s="56" t="e">
        <f>VLOOKUP(V27,'2. list used packaging material'!$A:$D,4,FALSE)</f>
        <v>#N/A</v>
      </c>
      <c r="X27" s="3"/>
      <c r="Y27" s="1"/>
      <c r="Z27" s="56" t="e">
        <f>VLOOKUP(Y27,'2. list used packaging material'!$A:$D,4,FALSE)</f>
        <v>#N/A</v>
      </c>
      <c r="AA27" s="3"/>
      <c r="AB27" s="3"/>
      <c r="AC27" s="3"/>
      <c r="AD27" s="55"/>
      <c r="AE27" s="1"/>
      <c r="AF27" s="56" t="e">
        <f>VLOOKUP(AE27,'2. list used packaging material'!$A:$D,4,FALSE)</f>
        <v>#N/A</v>
      </c>
      <c r="AG27" s="3"/>
      <c r="AH27" s="1"/>
      <c r="AI27" s="56" t="e">
        <f>VLOOKUP(AH27,'2. list used packaging material'!$A:$D,4,FALSE)</f>
        <v>#N/A</v>
      </c>
      <c r="AJ27" s="3"/>
      <c r="AK27" s="1"/>
      <c r="AL27" s="56" t="e">
        <f>VLOOKUP(AK27,'2. list used packaging material'!$A:$D,4,FALSE)</f>
        <v>#N/A</v>
      </c>
      <c r="AM27" s="3"/>
    </row>
    <row r="28" spans="2:39" x14ac:dyDescent="0.25">
      <c r="B28" s="54"/>
      <c r="C28" s="55"/>
      <c r="D28" s="55"/>
      <c r="E28" s="55"/>
      <c r="F28" s="55"/>
      <c r="G28" s="55"/>
      <c r="H28" s="1"/>
      <c r="I28" s="56" t="e">
        <f>VLOOKUP(H28,'2. list used packaging material'!A:D,4,FALSE)</f>
        <v>#N/A</v>
      </c>
      <c r="J28" s="41"/>
      <c r="K28" s="3"/>
      <c r="L28" s="3"/>
      <c r="M28" s="3"/>
      <c r="N28" s="45"/>
      <c r="O28" s="49"/>
      <c r="P28" s="46"/>
      <c r="Q28" s="56" t="e">
        <f>VLOOKUP(P28,'2. list used packaging material'!$A:$D,4,FALSE)</f>
        <v>#N/A</v>
      </c>
      <c r="R28" s="3"/>
      <c r="S28" s="1"/>
      <c r="T28" s="56" t="e">
        <f>VLOOKUP(S28,'2. list used packaging material'!$A:$D,4,FALSE)</f>
        <v>#N/A</v>
      </c>
      <c r="U28" s="3"/>
      <c r="V28" s="1"/>
      <c r="W28" s="56" t="e">
        <f>VLOOKUP(V28,'2. list used packaging material'!$A:$D,4,FALSE)</f>
        <v>#N/A</v>
      </c>
      <c r="X28" s="3"/>
      <c r="Y28" s="1"/>
      <c r="Z28" s="56" t="e">
        <f>VLOOKUP(Y28,'2. list used packaging material'!$A:$D,4,FALSE)</f>
        <v>#N/A</v>
      </c>
      <c r="AA28" s="3"/>
      <c r="AB28" s="3"/>
      <c r="AC28" s="3"/>
      <c r="AD28" s="55"/>
      <c r="AE28" s="1"/>
      <c r="AF28" s="56" t="e">
        <f>VLOOKUP(AE28,'2. list used packaging material'!$A:$D,4,FALSE)</f>
        <v>#N/A</v>
      </c>
      <c r="AG28" s="3"/>
      <c r="AH28" s="1"/>
      <c r="AI28" s="56" t="e">
        <f>VLOOKUP(AH28,'2. list used packaging material'!$A:$D,4,FALSE)</f>
        <v>#N/A</v>
      </c>
      <c r="AJ28" s="3"/>
      <c r="AK28" s="1"/>
      <c r="AL28" s="56" t="e">
        <f>VLOOKUP(AK28,'2. list used packaging material'!$A:$D,4,FALSE)</f>
        <v>#N/A</v>
      </c>
      <c r="AM28" s="3"/>
    </row>
    <row r="29" spans="2:39" x14ac:dyDescent="0.25">
      <c r="B29" s="54"/>
      <c r="C29" s="55"/>
      <c r="D29" s="55"/>
      <c r="E29" s="55"/>
      <c r="F29" s="55"/>
      <c r="G29" s="55"/>
      <c r="H29" s="1"/>
      <c r="I29" s="56" t="e">
        <f>VLOOKUP(H29,'2. list used packaging material'!A:D,4,FALSE)</f>
        <v>#N/A</v>
      </c>
      <c r="J29" s="41"/>
      <c r="K29" s="3"/>
      <c r="L29" s="3"/>
      <c r="M29" s="3"/>
      <c r="N29" s="45"/>
      <c r="O29" s="49"/>
      <c r="P29" s="46"/>
      <c r="Q29" s="56" t="e">
        <f>VLOOKUP(P29,'2. list used packaging material'!$A:$D,4,FALSE)</f>
        <v>#N/A</v>
      </c>
      <c r="R29" s="3"/>
      <c r="S29" s="1"/>
      <c r="T29" s="56" t="e">
        <f>VLOOKUP(S29,'2. list used packaging material'!$A:$D,4,FALSE)</f>
        <v>#N/A</v>
      </c>
      <c r="U29" s="3"/>
      <c r="V29" s="1"/>
      <c r="W29" s="56" t="e">
        <f>VLOOKUP(V29,'2. list used packaging material'!$A:$D,4,FALSE)</f>
        <v>#N/A</v>
      </c>
      <c r="X29" s="3"/>
      <c r="Y29" s="1"/>
      <c r="Z29" s="56" t="e">
        <f>VLOOKUP(Y29,'2. list used packaging material'!$A:$D,4,FALSE)</f>
        <v>#N/A</v>
      </c>
      <c r="AA29" s="3"/>
      <c r="AB29" s="3"/>
      <c r="AC29" s="3"/>
      <c r="AD29" s="55"/>
      <c r="AE29" s="1"/>
      <c r="AF29" s="56" t="e">
        <f>VLOOKUP(AE29,'2. list used packaging material'!$A:$D,4,FALSE)</f>
        <v>#N/A</v>
      </c>
      <c r="AG29" s="3"/>
      <c r="AH29" s="1"/>
      <c r="AI29" s="56" t="e">
        <f>VLOOKUP(AH29,'2. list used packaging material'!$A:$D,4,FALSE)</f>
        <v>#N/A</v>
      </c>
      <c r="AJ29" s="3"/>
      <c r="AK29" s="1"/>
      <c r="AL29" s="56" t="e">
        <f>VLOOKUP(AK29,'2. list used packaging material'!$A:$D,4,FALSE)</f>
        <v>#N/A</v>
      </c>
      <c r="AM29" s="3"/>
    </row>
    <row r="30" spans="2:39" x14ac:dyDescent="0.25">
      <c r="B30" s="54"/>
      <c r="C30" s="55"/>
      <c r="D30" s="55"/>
      <c r="E30" s="55"/>
      <c r="F30" s="55"/>
      <c r="G30" s="55"/>
      <c r="H30" s="1"/>
      <c r="I30" s="56" t="e">
        <f>VLOOKUP(H30,'2. list used packaging material'!A:D,4,FALSE)</f>
        <v>#N/A</v>
      </c>
      <c r="J30" s="41"/>
      <c r="K30" s="3"/>
      <c r="L30" s="3"/>
      <c r="M30" s="3"/>
      <c r="N30" s="45"/>
      <c r="O30" s="49"/>
      <c r="P30" s="46"/>
      <c r="Q30" s="56" t="e">
        <f>VLOOKUP(P30,'2. list used packaging material'!$A:$D,4,FALSE)</f>
        <v>#N/A</v>
      </c>
      <c r="R30" s="3"/>
      <c r="S30" s="1"/>
      <c r="T30" s="56" t="e">
        <f>VLOOKUP(S30,'2. list used packaging material'!$A:$D,4,FALSE)</f>
        <v>#N/A</v>
      </c>
      <c r="U30" s="3"/>
      <c r="V30" s="1"/>
      <c r="W30" s="56" t="e">
        <f>VLOOKUP(V30,'2. list used packaging material'!$A:$D,4,FALSE)</f>
        <v>#N/A</v>
      </c>
      <c r="X30" s="3"/>
      <c r="Y30" s="1"/>
      <c r="Z30" s="56" t="e">
        <f>VLOOKUP(Y30,'2. list used packaging material'!$A:$D,4,FALSE)</f>
        <v>#N/A</v>
      </c>
      <c r="AA30" s="3"/>
      <c r="AB30" s="3"/>
      <c r="AC30" s="3"/>
      <c r="AD30" s="55"/>
      <c r="AE30" s="1"/>
      <c r="AF30" s="56" t="e">
        <f>VLOOKUP(AE30,'2. list used packaging material'!$A:$D,4,FALSE)</f>
        <v>#N/A</v>
      </c>
      <c r="AG30" s="3"/>
      <c r="AH30" s="1"/>
      <c r="AI30" s="56" t="e">
        <f>VLOOKUP(AH30,'2. list used packaging material'!$A:$D,4,FALSE)</f>
        <v>#N/A</v>
      </c>
      <c r="AJ30" s="3"/>
      <c r="AK30" s="1"/>
      <c r="AL30" s="56" t="e">
        <f>VLOOKUP(AK30,'2. list used packaging material'!$A:$D,4,FALSE)</f>
        <v>#N/A</v>
      </c>
      <c r="AM30" s="3"/>
    </row>
    <row r="31" spans="2:39" x14ac:dyDescent="0.25">
      <c r="B31" s="54"/>
      <c r="C31" s="55"/>
      <c r="D31" s="55"/>
      <c r="E31" s="55"/>
      <c r="F31" s="55"/>
      <c r="G31" s="55"/>
      <c r="H31" s="1"/>
      <c r="I31" s="56" t="e">
        <f>VLOOKUP(H31,'2. list used packaging material'!A:D,4,FALSE)</f>
        <v>#N/A</v>
      </c>
      <c r="J31" s="41"/>
      <c r="K31" s="3"/>
      <c r="L31" s="3"/>
      <c r="M31" s="3"/>
      <c r="N31" s="45"/>
      <c r="O31" s="49"/>
      <c r="P31" s="46"/>
      <c r="Q31" s="56" t="e">
        <f>VLOOKUP(P31,'2. list used packaging material'!$A:$D,4,FALSE)</f>
        <v>#N/A</v>
      </c>
      <c r="R31" s="3"/>
      <c r="S31" s="1"/>
      <c r="T31" s="56" t="e">
        <f>VLOOKUP(S31,'2. list used packaging material'!$A:$D,4,FALSE)</f>
        <v>#N/A</v>
      </c>
      <c r="U31" s="3"/>
      <c r="V31" s="1"/>
      <c r="W31" s="56" t="e">
        <f>VLOOKUP(V31,'2. list used packaging material'!$A:$D,4,FALSE)</f>
        <v>#N/A</v>
      </c>
      <c r="X31" s="3"/>
      <c r="Y31" s="1"/>
      <c r="Z31" s="56" t="e">
        <f>VLOOKUP(Y31,'2. list used packaging material'!$A:$D,4,FALSE)</f>
        <v>#N/A</v>
      </c>
      <c r="AA31" s="3"/>
      <c r="AB31" s="3"/>
      <c r="AC31" s="3"/>
      <c r="AD31" s="55"/>
      <c r="AE31" s="1"/>
      <c r="AF31" s="56" t="e">
        <f>VLOOKUP(AE31,'2. list used packaging material'!$A:$D,4,FALSE)</f>
        <v>#N/A</v>
      </c>
      <c r="AG31" s="3"/>
      <c r="AH31" s="1"/>
      <c r="AI31" s="56" t="e">
        <f>VLOOKUP(AH31,'2. list used packaging material'!$A:$D,4,FALSE)</f>
        <v>#N/A</v>
      </c>
      <c r="AJ31" s="3"/>
      <c r="AK31" s="1"/>
      <c r="AL31" s="56" t="e">
        <f>VLOOKUP(AK31,'2. list used packaging material'!$A:$D,4,FALSE)</f>
        <v>#N/A</v>
      </c>
      <c r="AM31" s="3"/>
    </row>
    <row r="32" spans="2:39" x14ac:dyDescent="0.25">
      <c r="B32" s="54"/>
      <c r="C32" s="55"/>
      <c r="D32" s="55"/>
      <c r="E32" s="55"/>
      <c r="F32" s="55"/>
      <c r="G32" s="55"/>
      <c r="H32" s="1"/>
      <c r="I32" s="56" t="e">
        <f>VLOOKUP(H32,'2. list used packaging material'!A:D,4,FALSE)</f>
        <v>#N/A</v>
      </c>
      <c r="J32" s="41"/>
      <c r="K32" s="3"/>
      <c r="L32" s="3"/>
      <c r="M32" s="3"/>
      <c r="N32" s="45"/>
      <c r="O32" s="49"/>
      <c r="P32" s="46"/>
      <c r="Q32" s="56" t="e">
        <f>VLOOKUP(P32,'2. list used packaging material'!$A:$D,4,FALSE)</f>
        <v>#N/A</v>
      </c>
      <c r="R32" s="3"/>
      <c r="S32" s="1"/>
      <c r="T32" s="56" t="e">
        <f>VLOOKUP(S32,'2. list used packaging material'!$A:$D,4,FALSE)</f>
        <v>#N/A</v>
      </c>
      <c r="U32" s="3"/>
      <c r="V32" s="1"/>
      <c r="W32" s="56" t="e">
        <f>VLOOKUP(V32,'2. list used packaging material'!$A:$D,4,FALSE)</f>
        <v>#N/A</v>
      </c>
      <c r="X32" s="3"/>
      <c r="Y32" s="1"/>
      <c r="Z32" s="56" t="e">
        <f>VLOOKUP(Y32,'2. list used packaging material'!$A:$D,4,FALSE)</f>
        <v>#N/A</v>
      </c>
      <c r="AA32" s="3"/>
      <c r="AB32" s="3"/>
      <c r="AC32" s="3"/>
      <c r="AD32" s="55"/>
      <c r="AE32" s="1"/>
      <c r="AF32" s="56" t="e">
        <f>VLOOKUP(AE32,'2. list used packaging material'!$A:$D,4,FALSE)</f>
        <v>#N/A</v>
      </c>
      <c r="AG32" s="3"/>
      <c r="AH32" s="1"/>
      <c r="AI32" s="56" t="e">
        <f>VLOOKUP(AH32,'2. list used packaging material'!$A:$D,4,FALSE)</f>
        <v>#N/A</v>
      </c>
      <c r="AJ32" s="3"/>
      <c r="AK32" s="1"/>
      <c r="AL32" s="56" t="e">
        <f>VLOOKUP(AK32,'2. list used packaging material'!$A:$D,4,FALSE)</f>
        <v>#N/A</v>
      </c>
      <c r="AM32" s="3"/>
    </row>
    <row r="33" spans="2:39" x14ac:dyDescent="0.25">
      <c r="B33" s="54"/>
      <c r="C33" s="55"/>
      <c r="D33" s="55"/>
      <c r="E33" s="55"/>
      <c r="F33" s="55"/>
      <c r="G33" s="55"/>
      <c r="H33" s="1"/>
      <c r="I33" s="56" t="e">
        <f>VLOOKUP(H33,'2. list used packaging material'!A:D,4,FALSE)</f>
        <v>#N/A</v>
      </c>
      <c r="J33" s="41"/>
      <c r="K33" s="3"/>
      <c r="L33" s="3"/>
      <c r="M33" s="3"/>
      <c r="N33" s="45"/>
      <c r="O33" s="49"/>
      <c r="P33" s="46"/>
      <c r="Q33" s="56" t="e">
        <f>VLOOKUP(P33,'2. list used packaging material'!$A:$D,4,FALSE)</f>
        <v>#N/A</v>
      </c>
      <c r="R33" s="3"/>
      <c r="S33" s="1"/>
      <c r="T33" s="56" t="e">
        <f>VLOOKUP(S33,'2. list used packaging material'!$A:$D,4,FALSE)</f>
        <v>#N/A</v>
      </c>
      <c r="U33" s="3"/>
      <c r="V33" s="1"/>
      <c r="W33" s="56" t="e">
        <f>VLOOKUP(V33,'2. list used packaging material'!$A:$D,4,FALSE)</f>
        <v>#N/A</v>
      </c>
      <c r="X33" s="3"/>
      <c r="Y33" s="1"/>
      <c r="Z33" s="56" t="e">
        <f>VLOOKUP(Y33,'2. list used packaging material'!$A:$D,4,FALSE)</f>
        <v>#N/A</v>
      </c>
      <c r="AA33" s="3"/>
      <c r="AB33" s="3"/>
      <c r="AC33" s="3"/>
      <c r="AD33" s="55"/>
      <c r="AE33" s="1"/>
      <c r="AF33" s="56" t="e">
        <f>VLOOKUP(AE33,'2. list used packaging material'!$A:$D,4,FALSE)</f>
        <v>#N/A</v>
      </c>
      <c r="AG33" s="3"/>
      <c r="AH33" s="1"/>
      <c r="AI33" s="56" t="e">
        <f>VLOOKUP(AH33,'2. list used packaging material'!$A:$D,4,FALSE)</f>
        <v>#N/A</v>
      </c>
      <c r="AJ33" s="3"/>
      <c r="AK33" s="1"/>
      <c r="AL33" s="56" t="e">
        <f>VLOOKUP(AK33,'2. list used packaging material'!$A:$D,4,FALSE)</f>
        <v>#N/A</v>
      </c>
      <c r="AM33" s="3"/>
    </row>
    <row r="34" spans="2:39" x14ac:dyDescent="0.25">
      <c r="B34" s="54"/>
      <c r="C34" s="55"/>
      <c r="D34" s="55"/>
      <c r="E34" s="55"/>
      <c r="F34" s="55"/>
      <c r="G34" s="55"/>
      <c r="H34" s="1"/>
      <c r="I34" s="56" t="e">
        <f>VLOOKUP(H34,'2. list used packaging material'!A:D,4,FALSE)</f>
        <v>#N/A</v>
      </c>
      <c r="J34" s="41"/>
      <c r="K34" s="3"/>
      <c r="L34" s="3"/>
      <c r="M34" s="3"/>
      <c r="N34" s="45"/>
      <c r="O34" s="49"/>
      <c r="P34" s="46"/>
      <c r="Q34" s="56" t="e">
        <f>VLOOKUP(P34,'2. list used packaging material'!$A:$D,4,FALSE)</f>
        <v>#N/A</v>
      </c>
      <c r="R34" s="3"/>
      <c r="S34" s="1"/>
      <c r="T34" s="56" t="e">
        <f>VLOOKUP(S34,'2. list used packaging material'!$A:$D,4,FALSE)</f>
        <v>#N/A</v>
      </c>
      <c r="U34" s="3"/>
      <c r="V34" s="1"/>
      <c r="W34" s="56" t="e">
        <f>VLOOKUP(V34,'2. list used packaging material'!$A:$D,4,FALSE)</f>
        <v>#N/A</v>
      </c>
      <c r="X34" s="3"/>
      <c r="Y34" s="1"/>
      <c r="Z34" s="56" t="e">
        <f>VLOOKUP(Y34,'2. list used packaging material'!$A:$D,4,FALSE)</f>
        <v>#N/A</v>
      </c>
      <c r="AA34" s="3"/>
      <c r="AB34" s="3"/>
      <c r="AC34" s="3"/>
      <c r="AD34" s="55"/>
      <c r="AE34" s="1"/>
      <c r="AF34" s="56" t="e">
        <f>VLOOKUP(AE34,'2. list used packaging material'!$A:$D,4,FALSE)</f>
        <v>#N/A</v>
      </c>
      <c r="AG34" s="3"/>
      <c r="AH34" s="1"/>
      <c r="AI34" s="56" t="e">
        <f>VLOOKUP(AH34,'2. list used packaging material'!$A:$D,4,FALSE)</f>
        <v>#N/A</v>
      </c>
      <c r="AJ34" s="3"/>
      <c r="AK34" s="1"/>
      <c r="AL34" s="56" t="e">
        <f>VLOOKUP(AK34,'2. list used packaging material'!$A:$D,4,FALSE)</f>
        <v>#N/A</v>
      </c>
      <c r="AM34" s="3"/>
    </row>
    <row r="35" spans="2:39" x14ac:dyDescent="0.25">
      <c r="B35" s="54"/>
      <c r="C35" s="55"/>
      <c r="D35" s="55"/>
      <c r="E35" s="55"/>
      <c r="F35" s="55"/>
      <c r="G35" s="55"/>
      <c r="H35" s="1"/>
      <c r="I35" s="56" t="e">
        <f>VLOOKUP(H35,'2. list used packaging material'!A:D,4,FALSE)</f>
        <v>#N/A</v>
      </c>
      <c r="J35" s="41"/>
      <c r="K35" s="3"/>
      <c r="L35" s="3"/>
      <c r="M35" s="3"/>
      <c r="N35" s="45"/>
      <c r="O35" s="49"/>
      <c r="P35" s="46"/>
      <c r="Q35" s="56" t="e">
        <f>VLOOKUP(P35,'2. list used packaging material'!$A:$D,4,FALSE)</f>
        <v>#N/A</v>
      </c>
      <c r="R35" s="3"/>
      <c r="S35" s="1"/>
      <c r="T35" s="56" t="e">
        <f>VLOOKUP(S35,'2. list used packaging material'!$A:$D,4,FALSE)</f>
        <v>#N/A</v>
      </c>
      <c r="U35" s="3"/>
      <c r="V35" s="1"/>
      <c r="W35" s="56" t="e">
        <f>VLOOKUP(V35,'2. list used packaging material'!$A:$D,4,FALSE)</f>
        <v>#N/A</v>
      </c>
      <c r="X35" s="3"/>
      <c r="Y35" s="1"/>
      <c r="Z35" s="56" t="e">
        <f>VLOOKUP(Y35,'2. list used packaging material'!$A:$D,4,FALSE)</f>
        <v>#N/A</v>
      </c>
      <c r="AA35" s="3"/>
      <c r="AB35" s="3"/>
      <c r="AC35" s="3"/>
      <c r="AD35" s="55"/>
      <c r="AE35" s="1"/>
      <c r="AF35" s="56" t="e">
        <f>VLOOKUP(AE35,'2. list used packaging material'!$A:$D,4,FALSE)</f>
        <v>#N/A</v>
      </c>
      <c r="AG35" s="3"/>
      <c r="AH35" s="1"/>
      <c r="AI35" s="56" t="e">
        <f>VLOOKUP(AH35,'2. list used packaging material'!$A:$D,4,FALSE)</f>
        <v>#N/A</v>
      </c>
      <c r="AJ35" s="3"/>
      <c r="AK35" s="1"/>
      <c r="AL35" s="56" t="e">
        <f>VLOOKUP(AK35,'2. list used packaging material'!$A:$D,4,FALSE)</f>
        <v>#N/A</v>
      </c>
      <c r="AM35" s="3"/>
    </row>
    <row r="36" spans="2:39" x14ac:dyDescent="0.25">
      <c r="B36" s="54"/>
      <c r="C36" s="55"/>
      <c r="D36" s="55"/>
      <c r="E36" s="55"/>
      <c r="F36" s="55"/>
      <c r="G36" s="55"/>
      <c r="H36" s="1"/>
      <c r="I36" s="56" t="e">
        <f>VLOOKUP(H36,'2. list used packaging material'!A:D,4,FALSE)</f>
        <v>#N/A</v>
      </c>
      <c r="J36" s="41"/>
      <c r="K36" s="3"/>
      <c r="L36" s="3"/>
      <c r="M36" s="3"/>
      <c r="N36" s="45"/>
      <c r="O36" s="49"/>
      <c r="P36" s="46"/>
      <c r="Q36" s="56" t="e">
        <f>VLOOKUP(P36,'2. list used packaging material'!$A:$D,4,FALSE)</f>
        <v>#N/A</v>
      </c>
      <c r="R36" s="3"/>
      <c r="S36" s="1"/>
      <c r="T36" s="56" t="e">
        <f>VLOOKUP(S36,'2. list used packaging material'!$A:$D,4,FALSE)</f>
        <v>#N/A</v>
      </c>
      <c r="U36" s="3"/>
      <c r="V36" s="1"/>
      <c r="W36" s="56" t="e">
        <f>VLOOKUP(V36,'2. list used packaging material'!$A:$D,4,FALSE)</f>
        <v>#N/A</v>
      </c>
      <c r="X36" s="3"/>
      <c r="Y36" s="1"/>
      <c r="Z36" s="56" t="e">
        <f>VLOOKUP(Y36,'2. list used packaging material'!$A:$D,4,FALSE)</f>
        <v>#N/A</v>
      </c>
      <c r="AA36" s="3"/>
      <c r="AB36" s="3"/>
      <c r="AC36" s="3"/>
      <c r="AD36" s="55"/>
      <c r="AE36" s="1"/>
      <c r="AF36" s="56" t="e">
        <f>VLOOKUP(AE36,'2. list used packaging material'!$A:$D,4,FALSE)</f>
        <v>#N/A</v>
      </c>
      <c r="AG36" s="3"/>
      <c r="AH36" s="1"/>
      <c r="AI36" s="56" t="e">
        <f>VLOOKUP(AH36,'2. list used packaging material'!$A:$D,4,FALSE)</f>
        <v>#N/A</v>
      </c>
      <c r="AJ36" s="3"/>
      <c r="AK36" s="1"/>
      <c r="AL36" s="56" t="e">
        <f>VLOOKUP(AK36,'2. list used packaging material'!$A:$D,4,FALSE)</f>
        <v>#N/A</v>
      </c>
      <c r="AM36" s="3"/>
    </row>
    <row r="37" spans="2:39" x14ac:dyDescent="0.25">
      <c r="B37" s="54"/>
      <c r="C37" s="55"/>
      <c r="D37" s="55"/>
      <c r="E37" s="55"/>
      <c r="F37" s="55"/>
      <c r="G37" s="55"/>
      <c r="H37" s="1"/>
      <c r="I37" s="56" t="e">
        <f>VLOOKUP(H37,'2. list used packaging material'!A:D,4,FALSE)</f>
        <v>#N/A</v>
      </c>
      <c r="J37" s="41"/>
      <c r="K37" s="3"/>
      <c r="L37" s="3"/>
      <c r="M37" s="3"/>
      <c r="N37" s="45"/>
      <c r="O37" s="49"/>
      <c r="P37" s="46"/>
      <c r="Q37" s="56" t="e">
        <f>VLOOKUP(P37,'2. list used packaging material'!$A:$D,4,FALSE)</f>
        <v>#N/A</v>
      </c>
      <c r="R37" s="3"/>
      <c r="S37" s="1"/>
      <c r="T37" s="56" t="e">
        <f>VLOOKUP(S37,'2. list used packaging material'!$A:$D,4,FALSE)</f>
        <v>#N/A</v>
      </c>
      <c r="U37" s="3"/>
      <c r="V37" s="1"/>
      <c r="W37" s="56" t="e">
        <f>VLOOKUP(V37,'2. list used packaging material'!$A:$D,4,FALSE)</f>
        <v>#N/A</v>
      </c>
      <c r="X37" s="3"/>
      <c r="Y37" s="1"/>
      <c r="Z37" s="56" t="e">
        <f>VLOOKUP(Y37,'2. list used packaging material'!$A:$D,4,FALSE)</f>
        <v>#N/A</v>
      </c>
      <c r="AA37" s="3"/>
      <c r="AB37" s="3"/>
      <c r="AC37" s="3"/>
      <c r="AD37" s="55"/>
      <c r="AE37" s="1"/>
      <c r="AF37" s="56" t="e">
        <f>VLOOKUP(AE37,'2. list used packaging material'!$A:$D,4,FALSE)</f>
        <v>#N/A</v>
      </c>
      <c r="AG37" s="3"/>
      <c r="AH37" s="1"/>
      <c r="AI37" s="56" t="e">
        <f>VLOOKUP(AH37,'2. list used packaging material'!$A:$D,4,FALSE)</f>
        <v>#N/A</v>
      </c>
      <c r="AJ37" s="3"/>
      <c r="AK37" s="1"/>
      <c r="AL37" s="56" t="e">
        <f>VLOOKUP(AK37,'2. list used packaging material'!$A:$D,4,FALSE)</f>
        <v>#N/A</v>
      </c>
      <c r="AM37" s="3"/>
    </row>
    <row r="38" spans="2:39" x14ac:dyDescent="0.25">
      <c r="B38" s="54"/>
      <c r="C38" s="55"/>
      <c r="D38" s="55"/>
      <c r="E38" s="55"/>
      <c r="F38" s="55"/>
      <c r="G38" s="55"/>
      <c r="H38" s="1"/>
      <c r="I38" s="56" t="e">
        <f>VLOOKUP(H38,'2. list used packaging material'!A:D,4,FALSE)</f>
        <v>#N/A</v>
      </c>
      <c r="J38" s="41"/>
      <c r="K38" s="3"/>
      <c r="L38" s="3"/>
      <c r="M38" s="3"/>
      <c r="N38" s="45"/>
      <c r="O38" s="49"/>
      <c r="P38" s="46"/>
      <c r="Q38" s="56" t="e">
        <f>VLOOKUP(P38,'2. list used packaging material'!$A:$D,4,FALSE)</f>
        <v>#N/A</v>
      </c>
      <c r="R38" s="3"/>
      <c r="S38" s="1"/>
      <c r="T38" s="56" t="e">
        <f>VLOOKUP(S38,'2. list used packaging material'!$A:$D,4,FALSE)</f>
        <v>#N/A</v>
      </c>
      <c r="U38" s="3"/>
      <c r="V38" s="1"/>
      <c r="W38" s="56" t="e">
        <f>VLOOKUP(V38,'2. list used packaging material'!$A:$D,4,FALSE)</f>
        <v>#N/A</v>
      </c>
      <c r="X38" s="3"/>
      <c r="Y38" s="1"/>
      <c r="Z38" s="56" t="e">
        <f>VLOOKUP(Y38,'2. list used packaging material'!$A:$D,4,FALSE)</f>
        <v>#N/A</v>
      </c>
      <c r="AA38" s="3"/>
      <c r="AB38" s="3"/>
      <c r="AC38" s="3"/>
      <c r="AD38" s="55"/>
      <c r="AE38" s="1"/>
      <c r="AF38" s="56" t="e">
        <f>VLOOKUP(AE38,'2. list used packaging material'!$A:$D,4,FALSE)</f>
        <v>#N/A</v>
      </c>
      <c r="AG38" s="3"/>
      <c r="AH38" s="1"/>
      <c r="AI38" s="56" t="e">
        <f>VLOOKUP(AH38,'2. list used packaging material'!$A:$D,4,FALSE)</f>
        <v>#N/A</v>
      </c>
      <c r="AJ38" s="3"/>
      <c r="AK38" s="1"/>
      <c r="AL38" s="56" t="e">
        <f>VLOOKUP(AK38,'2. list used packaging material'!$A:$D,4,FALSE)</f>
        <v>#N/A</v>
      </c>
      <c r="AM38" s="3"/>
    </row>
    <row r="39" spans="2:39" x14ac:dyDescent="0.25">
      <c r="B39" s="54"/>
      <c r="C39" s="55"/>
      <c r="D39" s="55"/>
      <c r="E39" s="55"/>
      <c r="F39" s="55"/>
      <c r="G39" s="55"/>
      <c r="H39" s="1"/>
      <c r="I39" s="56" t="e">
        <f>VLOOKUP(H39,'2. list used packaging material'!A:D,4,FALSE)</f>
        <v>#N/A</v>
      </c>
      <c r="J39" s="41"/>
      <c r="K39" s="3"/>
      <c r="L39" s="3"/>
      <c r="M39" s="3"/>
      <c r="N39" s="45"/>
      <c r="O39" s="49"/>
      <c r="P39" s="46"/>
      <c r="Q39" s="56" t="e">
        <f>VLOOKUP(P39,'2. list used packaging material'!$A:$D,4,FALSE)</f>
        <v>#N/A</v>
      </c>
      <c r="R39" s="3"/>
      <c r="S39" s="1"/>
      <c r="T39" s="56" t="e">
        <f>VLOOKUP(S39,'2. list used packaging material'!$A:$D,4,FALSE)</f>
        <v>#N/A</v>
      </c>
      <c r="U39" s="3"/>
      <c r="V39" s="1"/>
      <c r="W39" s="56" t="e">
        <f>VLOOKUP(V39,'2. list used packaging material'!$A:$D,4,FALSE)</f>
        <v>#N/A</v>
      </c>
      <c r="X39" s="3"/>
      <c r="Y39" s="1"/>
      <c r="Z39" s="56" t="e">
        <f>VLOOKUP(Y39,'2. list used packaging material'!$A:$D,4,FALSE)</f>
        <v>#N/A</v>
      </c>
      <c r="AA39" s="3"/>
      <c r="AB39" s="3"/>
      <c r="AC39" s="3"/>
      <c r="AD39" s="55"/>
      <c r="AE39" s="1"/>
      <c r="AF39" s="56" t="e">
        <f>VLOOKUP(AE39,'2. list used packaging material'!$A:$D,4,FALSE)</f>
        <v>#N/A</v>
      </c>
      <c r="AG39" s="3"/>
      <c r="AH39" s="1"/>
      <c r="AI39" s="56" t="e">
        <f>VLOOKUP(AH39,'2. list used packaging material'!$A:$D,4,FALSE)</f>
        <v>#N/A</v>
      </c>
      <c r="AJ39" s="3"/>
      <c r="AK39" s="1"/>
      <c r="AL39" s="56" t="e">
        <f>VLOOKUP(AK39,'2. list used packaging material'!$A:$D,4,FALSE)</f>
        <v>#N/A</v>
      </c>
      <c r="AM39" s="3"/>
    </row>
    <row r="40" spans="2:39" x14ac:dyDescent="0.25">
      <c r="B40" s="54"/>
      <c r="C40" s="55"/>
      <c r="D40" s="55"/>
      <c r="E40" s="55"/>
      <c r="F40" s="55"/>
      <c r="G40" s="55"/>
      <c r="H40" s="1"/>
      <c r="I40" s="56" t="e">
        <f>VLOOKUP(H40,'2. list used packaging material'!A:D,4,FALSE)</f>
        <v>#N/A</v>
      </c>
      <c r="J40" s="41"/>
      <c r="K40" s="3"/>
      <c r="L40" s="3"/>
      <c r="M40" s="3"/>
      <c r="N40" s="45"/>
      <c r="O40" s="49"/>
      <c r="P40" s="46"/>
      <c r="Q40" s="56" t="e">
        <f>VLOOKUP(P40,'2. list used packaging material'!$A:$D,4,FALSE)</f>
        <v>#N/A</v>
      </c>
      <c r="R40" s="3"/>
      <c r="S40" s="1"/>
      <c r="T40" s="56" t="e">
        <f>VLOOKUP(S40,'2. list used packaging material'!$A:$D,4,FALSE)</f>
        <v>#N/A</v>
      </c>
      <c r="U40" s="3"/>
      <c r="V40" s="1"/>
      <c r="W40" s="56" t="e">
        <f>VLOOKUP(V40,'2. list used packaging material'!$A:$D,4,FALSE)</f>
        <v>#N/A</v>
      </c>
      <c r="X40" s="3"/>
      <c r="Y40" s="1"/>
      <c r="Z40" s="56" t="e">
        <f>VLOOKUP(Y40,'2. list used packaging material'!$A:$D,4,FALSE)</f>
        <v>#N/A</v>
      </c>
      <c r="AA40" s="3"/>
      <c r="AB40" s="3"/>
      <c r="AC40" s="3"/>
      <c r="AD40" s="55"/>
      <c r="AE40" s="1"/>
      <c r="AF40" s="56" t="e">
        <f>VLOOKUP(AE40,'2. list used packaging material'!$A:$D,4,FALSE)</f>
        <v>#N/A</v>
      </c>
      <c r="AG40" s="3"/>
      <c r="AH40" s="1"/>
      <c r="AI40" s="56" t="e">
        <f>VLOOKUP(AH40,'2. list used packaging material'!$A:$D,4,FALSE)</f>
        <v>#N/A</v>
      </c>
      <c r="AJ40" s="3"/>
      <c r="AK40" s="1"/>
      <c r="AL40" s="56" t="e">
        <f>VLOOKUP(AK40,'2. list used packaging material'!$A:$D,4,FALSE)</f>
        <v>#N/A</v>
      </c>
      <c r="AM40" s="3"/>
    </row>
    <row r="41" spans="2:39" x14ac:dyDescent="0.25">
      <c r="B41" s="54"/>
      <c r="C41" s="55"/>
      <c r="D41" s="55"/>
      <c r="E41" s="55"/>
      <c r="F41" s="55"/>
      <c r="G41" s="55"/>
      <c r="H41" s="1"/>
      <c r="I41" s="56" t="e">
        <f>VLOOKUP(H41,'2. list used packaging material'!A:D,4,FALSE)</f>
        <v>#N/A</v>
      </c>
      <c r="J41" s="41"/>
      <c r="K41" s="3"/>
      <c r="L41" s="3"/>
      <c r="M41" s="3"/>
      <c r="N41" s="45"/>
      <c r="O41" s="49"/>
      <c r="P41" s="46"/>
      <c r="Q41" s="56" t="e">
        <f>VLOOKUP(P41,'2. list used packaging material'!$A:$D,4,FALSE)</f>
        <v>#N/A</v>
      </c>
      <c r="R41" s="3"/>
      <c r="S41" s="1"/>
      <c r="T41" s="56" t="e">
        <f>VLOOKUP(S41,'2. list used packaging material'!$A:$D,4,FALSE)</f>
        <v>#N/A</v>
      </c>
      <c r="U41" s="3"/>
      <c r="V41" s="1"/>
      <c r="W41" s="56" t="e">
        <f>VLOOKUP(V41,'2. list used packaging material'!$A:$D,4,FALSE)</f>
        <v>#N/A</v>
      </c>
      <c r="X41" s="3"/>
      <c r="Y41" s="1"/>
      <c r="Z41" s="56" t="e">
        <f>VLOOKUP(Y41,'2. list used packaging material'!$A:$D,4,FALSE)</f>
        <v>#N/A</v>
      </c>
      <c r="AA41" s="3"/>
      <c r="AB41" s="3"/>
      <c r="AC41" s="3"/>
      <c r="AD41" s="55"/>
      <c r="AE41" s="1"/>
      <c r="AF41" s="56" t="e">
        <f>VLOOKUP(AE41,'2. list used packaging material'!$A:$D,4,FALSE)</f>
        <v>#N/A</v>
      </c>
      <c r="AG41" s="3"/>
      <c r="AH41" s="1"/>
      <c r="AI41" s="56" t="e">
        <f>VLOOKUP(AH41,'2. list used packaging material'!$A:$D,4,FALSE)</f>
        <v>#N/A</v>
      </c>
      <c r="AJ41" s="3"/>
      <c r="AK41" s="1"/>
      <c r="AL41" s="56" t="e">
        <f>VLOOKUP(AK41,'2. list used packaging material'!$A:$D,4,FALSE)</f>
        <v>#N/A</v>
      </c>
      <c r="AM41" s="3"/>
    </row>
    <row r="42" spans="2:39" x14ac:dyDescent="0.25">
      <c r="B42" s="54"/>
      <c r="C42" s="55"/>
      <c r="D42" s="55"/>
      <c r="E42" s="55"/>
      <c r="F42" s="55"/>
      <c r="G42" s="55"/>
      <c r="H42" s="1"/>
      <c r="I42" s="56" t="e">
        <f>VLOOKUP(H42,'2. list used packaging material'!A:D,4,FALSE)</f>
        <v>#N/A</v>
      </c>
      <c r="J42" s="41"/>
      <c r="K42" s="3"/>
      <c r="L42" s="3"/>
      <c r="M42" s="3"/>
      <c r="N42" s="45"/>
      <c r="O42" s="49"/>
      <c r="P42" s="46"/>
      <c r="Q42" s="56" t="e">
        <f>VLOOKUP(P42,'2. list used packaging material'!$A:$D,4,FALSE)</f>
        <v>#N/A</v>
      </c>
      <c r="R42" s="3"/>
      <c r="S42" s="1"/>
      <c r="T42" s="56" t="e">
        <f>VLOOKUP(S42,'2. list used packaging material'!$A:$D,4,FALSE)</f>
        <v>#N/A</v>
      </c>
      <c r="U42" s="3"/>
      <c r="V42" s="1"/>
      <c r="W42" s="56" t="e">
        <f>VLOOKUP(V42,'2. list used packaging material'!$A:$D,4,FALSE)</f>
        <v>#N/A</v>
      </c>
      <c r="X42" s="3"/>
      <c r="Y42" s="1"/>
      <c r="Z42" s="56" t="e">
        <f>VLOOKUP(Y42,'2. list used packaging material'!$A:$D,4,FALSE)</f>
        <v>#N/A</v>
      </c>
      <c r="AA42" s="3"/>
      <c r="AB42" s="3"/>
      <c r="AC42" s="3"/>
      <c r="AD42" s="55"/>
      <c r="AE42" s="1"/>
      <c r="AF42" s="56" t="e">
        <f>VLOOKUP(AE42,'2. list used packaging material'!$A:$D,4,FALSE)</f>
        <v>#N/A</v>
      </c>
      <c r="AG42" s="3"/>
      <c r="AH42" s="1"/>
      <c r="AI42" s="56" t="e">
        <f>VLOOKUP(AH42,'2. list used packaging material'!$A:$D,4,FALSE)</f>
        <v>#N/A</v>
      </c>
      <c r="AJ42" s="3"/>
      <c r="AK42" s="1"/>
      <c r="AL42" s="56" t="e">
        <f>VLOOKUP(AK42,'2. list used packaging material'!$A:$D,4,FALSE)</f>
        <v>#N/A</v>
      </c>
      <c r="AM42" s="3"/>
    </row>
    <row r="43" spans="2:39" x14ac:dyDescent="0.25">
      <c r="B43" s="54"/>
      <c r="C43" s="55"/>
      <c r="D43" s="55"/>
      <c r="E43" s="55"/>
      <c r="F43" s="55"/>
      <c r="G43" s="55"/>
      <c r="H43" s="1"/>
      <c r="I43" s="56" t="e">
        <f>VLOOKUP(H43,'2. list used packaging material'!A:D,4,FALSE)</f>
        <v>#N/A</v>
      </c>
      <c r="J43" s="41"/>
      <c r="K43" s="3"/>
      <c r="L43" s="3"/>
      <c r="M43" s="3"/>
      <c r="N43" s="45"/>
      <c r="O43" s="49"/>
      <c r="P43" s="46"/>
      <c r="Q43" s="56" t="e">
        <f>VLOOKUP(P43,'2. list used packaging material'!$A:$D,4,FALSE)</f>
        <v>#N/A</v>
      </c>
      <c r="R43" s="3"/>
      <c r="S43" s="1"/>
      <c r="T43" s="56" t="e">
        <f>VLOOKUP(S43,'2. list used packaging material'!$A:$D,4,FALSE)</f>
        <v>#N/A</v>
      </c>
      <c r="U43" s="3"/>
      <c r="V43" s="1"/>
      <c r="W43" s="56" t="e">
        <f>VLOOKUP(V43,'2. list used packaging material'!$A:$D,4,FALSE)</f>
        <v>#N/A</v>
      </c>
      <c r="X43" s="3"/>
      <c r="Y43" s="1"/>
      <c r="Z43" s="56" t="e">
        <f>VLOOKUP(Y43,'2. list used packaging material'!$A:$D,4,FALSE)</f>
        <v>#N/A</v>
      </c>
      <c r="AA43" s="3"/>
      <c r="AB43" s="3"/>
      <c r="AC43" s="3"/>
      <c r="AD43" s="55"/>
      <c r="AE43" s="1"/>
      <c r="AF43" s="56" t="e">
        <f>VLOOKUP(AE43,'2. list used packaging material'!$A:$D,4,FALSE)</f>
        <v>#N/A</v>
      </c>
      <c r="AG43" s="3"/>
      <c r="AH43" s="1"/>
      <c r="AI43" s="56" t="e">
        <f>VLOOKUP(AH43,'2. list used packaging material'!$A:$D,4,FALSE)</f>
        <v>#N/A</v>
      </c>
      <c r="AJ43" s="3"/>
      <c r="AK43" s="1"/>
      <c r="AL43" s="56" t="e">
        <f>VLOOKUP(AK43,'2. list used packaging material'!$A:$D,4,FALSE)</f>
        <v>#N/A</v>
      </c>
      <c r="AM43" s="3"/>
    </row>
    <row r="44" spans="2:39" x14ac:dyDescent="0.25">
      <c r="B44" s="54"/>
      <c r="C44" s="55"/>
      <c r="D44" s="55"/>
      <c r="E44" s="55"/>
      <c r="F44" s="55"/>
      <c r="G44" s="55"/>
      <c r="H44" s="1"/>
      <c r="I44" s="56" t="e">
        <f>VLOOKUP(H44,'2. list used packaging material'!A:D,4,FALSE)</f>
        <v>#N/A</v>
      </c>
      <c r="J44" s="41"/>
      <c r="K44" s="3"/>
      <c r="L44" s="3"/>
      <c r="M44" s="3"/>
      <c r="N44" s="45"/>
      <c r="O44" s="49"/>
      <c r="P44" s="46"/>
      <c r="Q44" s="56" t="e">
        <f>VLOOKUP(P44,'2. list used packaging material'!$A:$D,4,FALSE)</f>
        <v>#N/A</v>
      </c>
      <c r="R44" s="3"/>
      <c r="S44" s="1"/>
      <c r="T44" s="56" t="e">
        <f>VLOOKUP(S44,'2. list used packaging material'!$A:$D,4,FALSE)</f>
        <v>#N/A</v>
      </c>
      <c r="U44" s="3"/>
      <c r="V44" s="1"/>
      <c r="W44" s="56" t="e">
        <f>VLOOKUP(V44,'2. list used packaging material'!$A:$D,4,FALSE)</f>
        <v>#N/A</v>
      </c>
      <c r="X44" s="3"/>
      <c r="Y44" s="1"/>
      <c r="Z44" s="56" t="e">
        <f>VLOOKUP(Y44,'2. list used packaging material'!$A:$D,4,FALSE)</f>
        <v>#N/A</v>
      </c>
      <c r="AA44" s="3"/>
      <c r="AB44" s="3"/>
      <c r="AC44" s="3"/>
      <c r="AD44" s="55"/>
      <c r="AE44" s="1"/>
      <c r="AF44" s="56" t="e">
        <f>VLOOKUP(AE44,'2. list used packaging material'!$A:$D,4,FALSE)</f>
        <v>#N/A</v>
      </c>
      <c r="AG44" s="3"/>
      <c r="AH44" s="1"/>
      <c r="AI44" s="56" t="e">
        <f>VLOOKUP(AH44,'2. list used packaging material'!$A:$D,4,FALSE)</f>
        <v>#N/A</v>
      </c>
      <c r="AJ44" s="3"/>
      <c r="AK44" s="1"/>
      <c r="AL44" s="56" t="e">
        <f>VLOOKUP(AK44,'2. list used packaging material'!$A:$D,4,FALSE)</f>
        <v>#N/A</v>
      </c>
      <c r="AM44" s="3"/>
    </row>
    <row r="45" spans="2:39" x14ac:dyDescent="0.25">
      <c r="B45" s="54"/>
      <c r="C45" s="55"/>
      <c r="D45" s="55"/>
      <c r="E45" s="55"/>
      <c r="F45" s="55"/>
      <c r="G45" s="55"/>
      <c r="H45" s="1"/>
      <c r="I45" s="56" t="e">
        <f>VLOOKUP(H45,'2. list used packaging material'!A:D,4,FALSE)</f>
        <v>#N/A</v>
      </c>
      <c r="J45" s="41"/>
      <c r="K45" s="3"/>
      <c r="L45" s="3"/>
      <c r="M45" s="3"/>
      <c r="N45" s="45"/>
      <c r="O45" s="49"/>
      <c r="P45" s="46"/>
      <c r="Q45" s="56" t="e">
        <f>VLOOKUP(P45,'2. list used packaging material'!$A:$D,4,FALSE)</f>
        <v>#N/A</v>
      </c>
      <c r="R45" s="3"/>
      <c r="S45" s="1"/>
      <c r="T45" s="56" t="e">
        <f>VLOOKUP(S45,'2. list used packaging material'!$A:$D,4,FALSE)</f>
        <v>#N/A</v>
      </c>
      <c r="U45" s="3"/>
      <c r="V45" s="1"/>
      <c r="W45" s="56" t="e">
        <f>VLOOKUP(V45,'2. list used packaging material'!$A:$D,4,FALSE)</f>
        <v>#N/A</v>
      </c>
      <c r="X45" s="3"/>
      <c r="Y45" s="1"/>
      <c r="Z45" s="56" t="e">
        <f>VLOOKUP(Y45,'2. list used packaging material'!$A:$D,4,FALSE)</f>
        <v>#N/A</v>
      </c>
      <c r="AA45" s="3"/>
      <c r="AB45" s="3"/>
      <c r="AC45" s="3"/>
      <c r="AD45" s="55"/>
      <c r="AE45" s="1"/>
      <c r="AF45" s="56" t="e">
        <f>VLOOKUP(AE45,'2. list used packaging material'!$A:$D,4,FALSE)</f>
        <v>#N/A</v>
      </c>
      <c r="AG45" s="3"/>
      <c r="AH45" s="1"/>
      <c r="AI45" s="56" t="e">
        <f>VLOOKUP(AH45,'2. list used packaging material'!$A:$D,4,FALSE)</f>
        <v>#N/A</v>
      </c>
      <c r="AJ45" s="3"/>
      <c r="AK45" s="1"/>
      <c r="AL45" s="56" t="e">
        <f>VLOOKUP(AK45,'2. list used packaging material'!$A:$D,4,FALSE)</f>
        <v>#N/A</v>
      </c>
      <c r="AM45" s="3"/>
    </row>
    <row r="46" spans="2:39" x14ac:dyDescent="0.25">
      <c r="B46" s="54"/>
      <c r="C46" s="55"/>
      <c r="D46" s="55"/>
      <c r="E46" s="55"/>
      <c r="F46" s="55"/>
      <c r="G46" s="55"/>
      <c r="H46" s="1"/>
      <c r="I46" s="56" t="e">
        <f>VLOOKUP(H46,'2. list used packaging material'!A:D,4,FALSE)</f>
        <v>#N/A</v>
      </c>
      <c r="J46" s="41"/>
      <c r="K46" s="3"/>
      <c r="L46" s="3"/>
      <c r="M46" s="3"/>
      <c r="N46" s="45"/>
      <c r="O46" s="49"/>
      <c r="P46" s="46"/>
      <c r="Q46" s="56" t="e">
        <f>VLOOKUP(P46,'2. list used packaging material'!$A:$D,4,FALSE)</f>
        <v>#N/A</v>
      </c>
      <c r="R46" s="3"/>
      <c r="S46" s="1"/>
      <c r="T46" s="56" t="e">
        <f>VLOOKUP(S46,'2. list used packaging material'!$A:$D,4,FALSE)</f>
        <v>#N/A</v>
      </c>
      <c r="U46" s="3"/>
      <c r="V46" s="1"/>
      <c r="W46" s="56" t="e">
        <f>VLOOKUP(V46,'2. list used packaging material'!$A:$D,4,FALSE)</f>
        <v>#N/A</v>
      </c>
      <c r="X46" s="3"/>
      <c r="Y46" s="1"/>
      <c r="Z46" s="56" t="e">
        <f>VLOOKUP(Y46,'2. list used packaging material'!$A:$D,4,FALSE)</f>
        <v>#N/A</v>
      </c>
      <c r="AA46" s="3"/>
      <c r="AB46" s="3"/>
      <c r="AC46" s="3"/>
      <c r="AD46" s="55"/>
      <c r="AE46" s="1"/>
      <c r="AF46" s="56" t="e">
        <f>VLOOKUP(AE46,'2. list used packaging material'!$A:$D,4,FALSE)</f>
        <v>#N/A</v>
      </c>
      <c r="AG46" s="3"/>
      <c r="AH46" s="1"/>
      <c r="AI46" s="56" t="e">
        <f>VLOOKUP(AH46,'2. list used packaging material'!$A:$D,4,FALSE)</f>
        <v>#N/A</v>
      </c>
      <c r="AJ46" s="3"/>
      <c r="AK46" s="1"/>
      <c r="AL46" s="56" t="e">
        <f>VLOOKUP(AK46,'2. list used packaging material'!$A:$D,4,FALSE)</f>
        <v>#N/A</v>
      </c>
      <c r="AM46" s="3"/>
    </row>
    <row r="47" spans="2:39" x14ac:dyDescent="0.25">
      <c r="B47" s="54"/>
      <c r="C47" s="55"/>
      <c r="D47" s="55"/>
      <c r="E47" s="55"/>
      <c r="F47" s="55"/>
      <c r="G47" s="55"/>
      <c r="H47" s="1"/>
      <c r="I47" s="56" t="e">
        <f>VLOOKUP(H47,'2. list used packaging material'!A:D,4,FALSE)</f>
        <v>#N/A</v>
      </c>
      <c r="J47" s="41"/>
      <c r="K47" s="3"/>
      <c r="L47" s="3"/>
      <c r="M47" s="3"/>
      <c r="N47" s="45"/>
      <c r="O47" s="49"/>
      <c r="P47" s="46"/>
      <c r="Q47" s="56" t="e">
        <f>VLOOKUP(P47,'2. list used packaging material'!$A:$D,4,FALSE)</f>
        <v>#N/A</v>
      </c>
      <c r="R47" s="3"/>
      <c r="S47" s="1"/>
      <c r="T47" s="56" t="e">
        <f>VLOOKUP(S47,'2. list used packaging material'!$A:$D,4,FALSE)</f>
        <v>#N/A</v>
      </c>
      <c r="U47" s="3"/>
      <c r="V47" s="1"/>
      <c r="W47" s="56" t="e">
        <f>VLOOKUP(V47,'2. list used packaging material'!$A:$D,4,FALSE)</f>
        <v>#N/A</v>
      </c>
      <c r="X47" s="3"/>
      <c r="Y47" s="1"/>
      <c r="Z47" s="56" t="e">
        <f>VLOOKUP(Y47,'2. list used packaging material'!$A:$D,4,FALSE)</f>
        <v>#N/A</v>
      </c>
      <c r="AA47" s="3"/>
      <c r="AB47" s="3"/>
      <c r="AC47" s="3"/>
      <c r="AD47" s="55"/>
      <c r="AE47" s="1"/>
      <c r="AF47" s="56" t="e">
        <f>VLOOKUP(AE47,'2. list used packaging material'!$A:$D,4,FALSE)</f>
        <v>#N/A</v>
      </c>
      <c r="AG47" s="3"/>
      <c r="AH47" s="1"/>
      <c r="AI47" s="56" t="e">
        <f>VLOOKUP(AH47,'2. list used packaging material'!$A:$D,4,FALSE)</f>
        <v>#N/A</v>
      </c>
      <c r="AJ47" s="3"/>
      <c r="AK47" s="1"/>
      <c r="AL47" s="56" t="e">
        <f>VLOOKUP(AK47,'2. list used packaging material'!$A:$D,4,FALSE)</f>
        <v>#N/A</v>
      </c>
      <c r="AM47" s="3"/>
    </row>
    <row r="48" spans="2:39" x14ac:dyDescent="0.25">
      <c r="B48" s="54"/>
      <c r="C48" s="55"/>
      <c r="D48" s="55"/>
      <c r="E48" s="55"/>
      <c r="F48" s="55"/>
      <c r="G48" s="55"/>
      <c r="H48" s="1"/>
      <c r="I48" s="56" t="e">
        <f>VLOOKUP(H48,'2. list used packaging material'!A:D,4,FALSE)</f>
        <v>#N/A</v>
      </c>
      <c r="J48" s="41"/>
      <c r="K48" s="3"/>
      <c r="L48" s="3"/>
      <c r="M48" s="3"/>
      <c r="N48" s="45"/>
      <c r="O48" s="49"/>
      <c r="P48" s="46"/>
      <c r="Q48" s="56" t="e">
        <f>VLOOKUP(P48,'2. list used packaging material'!$A:$D,4,FALSE)</f>
        <v>#N/A</v>
      </c>
      <c r="R48" s="3"/>
      <c r="S48" s="1"/>
      <c r="T48" s="56" t="e">
        <f>VLOOKUP(S48,'2. list used packaging material'!$A:$D,4,FALSE)</f>
        <v>#N/A</v>
      </c>
      <c r="U48" s="3"/>
      <c r="V48" s="1"/>
      <c r="W48" s="56" t="e">
        <f>VLOOKUP(V48,'2. list used packaging material'!$A:$D,4,FALSE)</f>
        <v>#N/A</v>
      </c>
      <c r="X48" s="3"/>
      <c r="Y48" s="1"/>
      <c r="Z48" s="56" t="e">
        <f>VLOOKUP(Y48,'2. list used packaging material'!$A:$D,4,FALSE)</f>
        <v>#N/A</v>
      </c>
      <c r="AA48" s="3"/>
      <c r="AB48" s="3"/>
      <c r="AC48" s="3"/>
      <c r="AD48" s="55"/>
      <c r="AE48" s="1"/>
      <c r="AF48" s="56" t="e">
        <f>VLOOKUP(AE48,'2. list used packaging material'!$A:$D,4,FALSE)</f>
        <v>#N/A</v>
      </c>
      <c r="AG48" s="3"/>
      <c r="AH48" s="1"/>
      <c r="AI48" s="56" t="e">
        <f>VLOOKUP(AH48,'2. list used packaging material'!$A:$D,4,FALSE)</f>
        <v>#N/A</v>
      </c>
      <c r="AJ48" s="3"/>
      <c r="AK48" s="1"/>
      <c r="AL48" s="56" t="e">
        <f>VLOOKUP(AK48,'2. list used packaging material'!$A:$D,4,FALSE)</f>
        <v>#N/A</v>
      </c>
      <c r="AM48" s="3"/>
    </row>
    <row r="49" spans="2:39" x14ac:dyDescent="0.25">
      <c r="B49" s="54"/>
      <c r="C49" s="55"/>
      <c r="D49" s="55"/>
      <c r="E49" s="55"/>
      <c r="F49" s="55"/>
      <c r="G49" s="55"/>
      <c r="H49" s="1"/>
      <c r="I49" s="56" t="e">
        <f>VLOOKUP(H49,'2. list used packaging material'!A:D,4,FALSE)</f>
        <v>#N/A</v>
      </c>
      <c r="J49" s="41"/>
      <c r="K49" s="3"/>
      <c r="L49" s="3"/>
      <c r="M49" s="3"/>
      <c r="N49" s="45"/>
      <c r="O49" s="49"/>
      <c r="P49" s="46"/>
      <c r="Q49" s="56" t="e">
        <f>VLOOKUP(P49,'2. list used packaging material'!$A:$D,4,FALSE)</f>
        <v>#N/A</v>
      </c>
      <c r="R49" s="3"/>
      <c r="S49" s="1"/>
      <c r="T49" s="56" t="e">
        <f>VLOOKUP(S49,'2. list used packaging material'!$A:$D,4,FALSE)</f>
        <v>#N/A</v>
      </c>
      <c r="U49" s="3"/>
      <c r="V49" s="1"/>
      <c r="W49" s="56" t="e">
        <f>VLOOKUP(V49,'2. list used packaging material'!$A:$D,4,FALSE)</f>
        <v>#N/A</v>
      </c>
      <c r="X49" s="3"/>
      <c r="Y49" s="1"/>
      <c r="Z49" s="56" t="e">
        <f>VLOOKUP(Y49,'2. list used packaging material'!$A:$D,4,FALSE)</f>
        <v>#N/A</v>
      </c>
      <c r="AA49" s="3"/>
      <c r="AB49" s="3"/>
      <c r="AC49" s="3"/>
      <c r="AD49" s="55"/>
      <c r="AE49" s="1"/>
      <c r="AF49" s="56" t="e">
        <f>VLOOKUP(AE49,'2. list used packaging material'!$A:$D,4,FALSE)</f>
        <v>#N/A</v>
      </c>
      <c r="AG49" s="3"/>
      <c r="AH49" s="1"/>
      <c r="AI49" s="56" t="e">
        <f>VLOOKUP(AH49,'2. list used packaging material'!$A:$D,4,FALSE)</f>
        <v>#N/A</v>
      </c>
      <c r="AJ49" s="3"/>
      <c r="AK49" s="1"/>
      <c r="AL49" s="56" t="e">
        <f>VLOOKUP(AK49,'2. list used packaging material'!$A:$D,4,FALSE)</f>
        <v>#N/A</v>
      </c>
      <c r="AM49" s="3"/>
    </row>
    <row r="50" spans="2:39" x14ac:dyDescent="0.25">
      <c r="B50" s="54"/>
      <c r="C50" s="55"/>
      <c r="D50" s="55"/>
      <c r="E50" s="55"/>
      <c r="F50" s="55"/>
      <c r="G50" s="55"/>
      <c r="H50" s="1"/>
      <c r="I50" s="56" t="e">
        <f>VLOOKUP(H50,'2. list used packaging material'!A:D,4,FALSE)</f>
        <v>#N/A</v>
      </c>
      <c r="J50" s="41"/>
      <c r="K50" s="3"/>
      <c r="L50" s="3"/>
      <c r="M50" s="3"/>
      <c r="N50" s="45"/>
      <c r="O50" s="49"/>
      <c r="P50" s="46"/>
      <c r="Q50" s="56" t="e">
        <f>VLOOKUP(P50,'2. list used packaging material'!$A:$D,4,FALSE)</f>
        <v>#N/A</v>
      </c>
      <c r="R50" s="3"/>
      <c r="S50" s="1"/>
      <c r="T50" s="56" t="e">
        <f>VLOOKUP(S50,'2. list used packaging material'!$A:$D,4,FALSE)</f>
        <v>#N/A</v>
      </c>
      <c r="U50" s="3"/>
      <c r="V50" s="1"/>
      <c r="W50" s="56" t="e">
        <f>VLOOKUP(V50,'2. list used packaging material'!$A:$D,4,FALSE)</f>
        <v>#N/A</v>
      </c>
      <c r="X50" s="3"/>
      <c r="Y50" s="1"/>
      <c r="Z50" s="56" t="e">
        <f>VLOOKUP(Y50,'2. list used packaging material'!$A:$D,4,FALSE)</f>
        <v>#N/A</v>
      </c>
      <c r="AA50" s="3"/>
      <c r="AB50" s="3"/>
      <c r="AC50" s="3"/>
      <c r="AD50" s="55"/>
      <c r="AE50" s="1"/>
      <c r="AF50" s="56" t="e">
        <f>VLOOKUP(AE50,'2. list used packaging material'!$A:$D,4,FALSE)</f>
        <v>#N/A</v>
      </c>
      <c r="AG50" s="3"/>
      <c r="AH50" s="1"/>
      <c r="AI50" s="56" t="e">
        <f>VLOOKUP(AH50,'2. list used packaging material'!$A:$D,4,FALSE)</f>
        <v>#N/A</v>
      </c>
      <c r="AJ50" s="3"/>
      <c r="AK50" s="1"/>
      <c r="AL50" s="56" t="e">
        <f>VLOOKUP(AK50,'2. list used packaging material'!$A:$D,4,FALSE)</f>
        <v>#N/A</v>
      </c>
      <c r="AM50" s="3"/>
    </row>
    <row r="51" spans="2:39" x14ac:dyDescent="0.25">
      <c r="B51" s="54"/>
      <c r="C51" s="55"/>
      <c r="D51" s="55"/>
      <c r="E51" s="55"/>
      <c r="F51" s="55"/>
      <c r="G51" s="55"/>
      <c r="H51" s="1"/>
      <c r="I51" s="56" t="e">
        <f>VLOOKUP(H51,'2. list used packaging material'!A:D,4,FALSE)</f>
        <v>#N/A</v>
      </c>
      <c r="J51" s="41"/>
      <c r="K51" s="3"/>
      <c r="L51" s="3"/>
      <c r="M51" s="3"/>
      <c r="N51" s="45"/>
      <c r="O51" s="49"/>
      <c r="P51" s="46"/>
      <c r="Q51" s="56" t="e">
        <f>VLOOKUP(P51,'2. list used packaging material'!$A:$D,4,FALSE)</f>
        <v>#N/A</v>
      </c>
      <c r="R51" s="3"/>
      <c r="S51" s="1"/>
      <c r="T51" s="56" t="e">
        <f>VLOOKUP(S51,'2. list used packaging material'!$A:$D,4,FALSE)</f>
        <v>#N/A</v>
      </c>
      <c r="U51" s="3"/>
      <c r="V51" s="1"/>
      <c r="W51" s="56" t="e">
        <f>VLOOKUP(V51,'2. list used packaging material'!$A:$D,4,FALSE)</f>
        <v>#N/A</v>
      </c>
      <c r="X51" s="3"/>
      <c r="Y51" s="1"/>
      <c r="Z51" s="56" t="e">
        <f>VLOOKUP(Y51,'2. list used packaging material'!$A:$D,4,FALSE)</f>
        <v>#N/A</v>
      </c>
      <c r="AA51" s="3"/>
      <c r="AB51" s="3"/>
      <c r="AC51" s="3"/>
      <c r="AD51" s="55"/>
      <c r="AE51" s="1"/>
      <c r="AF51" s="56" t="e">
        <f>VLOOKUP(AE51,'2. list used packaging material'!$A:$D,4,FALSE)</f>
        <v>#N/A</v>
      </c>
      <c r="AG51" s="3"/>
      <c r="AH51" s="1"/>
      <c r="AI51" s="56" t="e">
        <f>VLOOKUP(AH51,'2. list used packaging material'!$A:$D,4,FALSE)</f>
        <v>#N/A</v>
      </c>
      <c r="AJ51" s="3"/>
      <c r="AK51" s="1"/>
      <c r="AL51" s="56" t="e">
        <f>VLOOKUP(AK51,'2. list used packaging material'!$A:$D,4,FALSE)</f>
        <v>#N/A</v>
      </c>
      <c r="AM51" s="3"/>
    </row>
    <row r="52" spans="2:39" x14ac:dyDescent="0.25">
      <c r="B52" s="54"/>
      <c r="C52" s="55"/>
      <c r="D52" s="55"/>
      <c r="E52" s="55"/>
      <c r="F52" s="55"/>
      <c r="G52" s="55"/>
      <c r="H52" s="1"/>
      <c r="I52" s="56" t="e">
        <f>VLOOKUP(H52,'2. list used packaging material'!A:D,4,FALSE)</f>
        <v>#N/A</v>
      </c>
      <c r="J52" s="41"/>
      <c r="K52" s="3"/>
      <c r="L52" s="3"/>
      <c r="M52" s="3"/>
      <c r="N52" s="45"/>
      <c r="O52" s="49"/>
      <c r="P52" s="46"/>
      <c r="Q52" s="56" t="e">
        <f>VLOOKUP(P52,'2. list used packaging material'!$A:$D,4,FALSE)</f>
        <v>#N/A</v>
      </c>
      <c r="R52" s="3"/>
      <c r="S52" s="1"/>
      <c r="T52" s="56" t="e">
        <f>VLOOKUP(S52,'2. list used packaging material'!$A:$D,4,FALSE)</f>
        <v>#N/A</v>
      </c>
      <c r="U52" s="3"/>
      <c r="V52" s="1"/>
      <c r="W52" s="56" t="e">
        <f>VLOOKUP(V52,'2. list used packaging material'!$A:$D,4,FALSE)</f>
        <v>#N/A</v>
      </c>
      <c r="X52" s="3"/>
      <c r="Y52" s="1"/>
      <c r="Z52" s="56" t="e">
        <f>VLOOKUP(Y52,'2. list used packaging material'!$A:$D,4,FALSE)</f>
        <v>#N/A</v>
      </c>
      <c r="AA52" s="3"/>
      <c r="AB52" s="3"/>
      <c r="AC52" s="3"/>
      <c r="AD52" s="55"/>
      <c r="AE52" s="1"/>
      <c r="AF52" s="56" t="e">
        <f>VLOOKUP(AE52,'2. list used packaging material'!$A:$D,4,FALSE)</f>
        <v>#N/A</v>
      </c>
      <c r="AG52" s="3"/>
      <c r="AH52" s="1"/>
      <c r="AI52" s="56" t="e">
        <f>VLOOKUP(AH52,'2. list used packaging material'!$A:$D,4,FALSE)</f>
        <v>#N/A</v>
      </c>
      <c r="AJ52" s="3"/>
      <c r="AK52" s="1"/>
      <c r="AL52" s="56" t="e">
        <f>VLOOKUP(AK52,'2. list used packaging material'!$A:$D,4,FALSE)</f>
        <v>#N/A</v>
      </c>
      <c r="AM52" s="3"/>
    </row>
    <row r="53" spans="2:39" x14ac:dyDescent="0.25">
      <c r="B53" s="54"/>
      <c r="C53" s="55"/>
      <c r="D53" s="55"/>
      <c r="E53" s="55"/>
      <c r="F53" s="55"/>
      <c r="G53" s="55"/>
      <c r="H53" s="1"/>
      <c r="I53" s="56" t="e">
        <f>VLOOKUP(H53,'2. list used packaging material'!A:D,4,FALSE)</f>
        <v>#N/A</v>
      </c>
      <c r="J53" s="41"/>
      <c r="K53" s="3"/>
      <c r="L53" s="3"/>
      <c r="M53" s="3"/>
      <c r="N53" s="45"/>
      <c r="O53" s="49"/>
      <c r="P53" s="46"/>
      <c r="Q53" s="56" t="e">
        <f>VLOOKUP(P53,'2. list used packaging material'!$A:$D,4,FALSE)</f>
        <v>#N/A</v>
      </c>
      <c r="R53" s="3"/>
      <c r="S53" s="1"/>
      <c r="T53" s="56" t="e">
        <f>VLOOKUP(S53,'2. list used packaging material'!$A:$D,4,FALSE)</f>
        <v>#N/A</v>
      </c>
      <c r="U53" s="3"/>
      <c r="V53" s="1"/>
      <c r="W53" s="56" t="e">
        <f>VLOOKUP(V53,'2. list used packaging material'!$A:$D,4,FALSE)</f>
        <v>#N/A</v>
      </c>
      <c r="X53" s="3"/>
      <c r="Y53" s="1"/>
      <c r="Z53" s="56" t="e">
        <f>VLOOKUP(Y53,'2. list used packaging material'!$A:$D,4,FALSE)</f>
        <v>#N/A</v>
      </c>
      <c r="AA53" s="3"/>
      <c r="AB53" s="3"/>
      <c r="AC53" s="3"/>
      <c r="AD53" s="55"/>
      <c r="AE53" s="1"/>
      <c r="AF53" s="56" t="e">
        <f>VLOOKUP(AE53,'2. list used packaging material'!$A:$D,4,FALSE)</f>
        <v>#N/A</v>
      </c>
      <c r="AG53" s="3"/>
      <c r="AH53" s="1"/>
      <c r="AI53" s="56" t="e">
        <f>VLOOKUP(AH53,'2. list used packaging material'!$A:$D,4,FALSE)</f>
        <v>#N/A</v>
      </c>
      <c r="AJ53" s="3"/>
      <c r="AK53" s="1"/>
      <c r="AL53" s="56" t="e">
        <f>VLOOKUP(AK53,'2. list used packaging material'!$A:$D,4,FALSE)</f>
        <v>#N/A</v>
      </c>
      <c r="AM53" s="3"/>
    </row>
    <row r="54" spans="2:39" x14ac:dyDescent="0.25">
      <c r="B54" s="54"/>
      <c r="C54" s="55"/>
      <c r="D54" s="55"/>
      <c r="E54" s="55"/>
      <c r="F54" s="55"/>
      <c r="G54" s="55"/>
      <c r="H54" s="1"/>
      <c r="I54" s="56" t="e">
        <f>VLOOKUP(H54,'2. list used packaging material'!A:D,4,FALSE)</f>
        <v>#N/A</v>
      </c>
      <c r="J54" s="41"/>
      <c r="K54" s="3"/>
      <c r="L54" s="3"/>
      <c r="M54" s="3"/>
      <c r="N54" s="45"/>
      <c r="O54" s="49"/>
      <c r="P54" s="46"/>
      <c r="Q54" s="56" t="e">
        <f>VLOOKUP(P54,'2. list used packaging material'!$A:$D,4,FALSE)</f>
        <v>#N/A</v>
      </c>
      <c r="R54" s="3"/>
      <c r="S54" s="1"/>
      <c r="T54" s="56" t="e">
        <f>VLOOKUP(S54,'2. list used packaging material'!$A:$D,4,FALSE)</f>
        <v>#N/A</v>
      </c>
      <c r="U54" s="3"/>
      <c r="V54" s="1"/>
      <c r="W54" s="56" t="e">
        <f>VLOOKUP(V54,'2. list used packaging material'!$A:$D,4,FALSE)</f>
        <v>#N/A</v>
      </c>
      <c r="X54" s="3"/>
      <c r="Y54" s="1"/>
      <c r="Z54" s="56" t="e">
        <f>VLOOKUP(Y54,'2. list used packaging material'!$A:$D,4,FALSE)</f>
        <v>#N/A</v>
      </c>
      <c r="AA54" s="3"/>
      <c r="AB54" s="3"/>
      <c r="AC54" s="3"/>
      <c r="AD54" s="55"/>
      <c r="AE54" s="1"/>
      <c r="AF54" s="56" t="e">
        <f>VLOOKUP(AE54,'2. list used packaging material'!$A:$D,4,FALSE)</f>
        <v>#N/A</v>
      </c>
      <c r="AG54" s="3"/>
      <c r="AH54" s="1"/>
      <c r="AI54" s="56" t="e">
        <f>VLOOKUP(AH54,'2. list used packaging material'!$A:$D,4,FALSE)</f>
        <v>#N/A</v>
      </c>
      <c r="AJ54" s="3"/>
      <c r="AK54" s="1"/>
      <c r="AL54" s="56" t="e">
        <f>VLOOKUP(AK54,'2. list used packaging material'!$A:$D,4,FALSE)</f>
        <v>#N/A</v>
      </c>
      <c r="AM54" s="3"/>
    </row>
    <row r="55" spans="2:39" x14ac:dyDescent="0.25">
      <c r="B55" s="54"/>
      <c r="C55" s="55"/>
      <c r="D55" s="55"/>
      <c r="E55" s="55"/>
      <c r="F55" s="55"/>
      <c r="G55" s="55"/>
      <c r="H55" s="1"/>
      <c r="I55" s="56" t="e">
        <f>VLOOKUP(H55,'2. list used packaging material'!A:D,4,FALSE)</f>
        <v>#N/A</v>
      </c>
      <c r="J55" s="41"/>
      <c r="K55" s="3"/>
      <c r="L55" s="3"/>
      <c r="M55" s="3"/>
      <c r="N55" s="45"/>
      <c r="O55" s="49"/>
      <c r="P55" s="46"/>
      <c r="Q55" s="56" t="e">
        <f>VLOOKUP(P55,'2. list used packaging material'!$A:$D,4,FALSE)</f>
        <v>#N/A</v>
      </c>
      <c r="R55" s="3"/>
      <c r="S55" s="1"/>
      <c r="T55" s="56" t="e">
        <f>VLOOKUP(S55,'2. list used packaging material'!$A:$D,4,FALSE)</f>
        <v>#N/A</v>
      </c>
      <c r="U55" s="3"/>
      <c r="V55" s="1"/>
      <c r="W55" s="56" t="e">
        <f>VLOOKUP(V55,'2. list used packaging material'!$A:$D,4,FALSE)</f>
        <v>#N/A</v>
      </c>
      <c r="X55" s="3"/>
      <c r="Y55" s="1"/>
      <c r="Z55" s="56" t="e">
        <f>VLOOKUP(Y55,'2. list used packaging material'!$A:$D,4,FALSE)</f>
        <v>#N/A</v>
      </c>
      <c r="AA55" s="3"/>
      <c r="AB55" s="3"/>
      <c r="AC55" s="3"/>
      <c r="AD55" s="55"/>
      <c r="AE55" s="1"/>
      <c r="AF55" s="56" t="e">
        <f>VLOOKUP(AE55,'2. list used packaging material'!$A:$D,4,FALSE)</f>
        <v>#N/A</v>
      </c>
      <c r="AG55" s="3"/>
      <c r="AH55" s="1"/>
      <c r="AI55" s="56" t="e">
        <f>VLOOKUP(AH55,'2. list used packaging material'!$A:$D,4,FALSE)</f>
        <v>#N/A</v>
      </c>
      <c r="AJ55" s="3"/>
      <c r="AK55" s="1"/>
      <c r="AL55" s="56" t="e">
        <f>VLOOKUP(AK55,'2. list used packaging material'!$A:$D,4,FALSE)</f>
        <v>#N/A</v>
      </c>
      <c r="AM55" s="3"/>
    </row>
    <row r="56" spans="2:39" x14ac:dyDescent="0.25">
      <c r="B56" s="54"/>
      <c r="C56" s="55"/>
      <c r="D56" s="55"/>
      <c r="E56" s="55"/>
      <c r="F56" s="55"/>
      <c r="G56" s="55"/>
      <c r="H56" s="1"/>
      <c r="I56" s="56" t="e">
        <f>VLOOKUP(H56,'2. list used packaging material'!A:D,4,FALSE)</f>
        <v>#N/A</v>
      </c>
      <c r="J56" s="41"/>
      <c r="K56" s="3"/>
      <c r="L56" s="3"/>
      <c r="M56" s="3"/>
      <c r="N56" s="45"/>
      <c r="O56" s="49"/>
      <c r="P56" s="46"/>
      <c r="Q56" s="56" t="e">
        <f>VLOOKUP(P56,'2. list used packaging material'!$A:$D,4,FALSE)</f>
        <v>#N/A</v>
      </c>
      <c r="R56" s="3"/>
      <c r="S56" s="1"/>
      <c r="T56" s="56" t="e">
        <f>VLOOKUP(S56,'2. list used packaging material'!$A:$D,4,FALSE)</f>
        <v>#N/A</v>
      </c>
      <c r="U56" s="3"/>
      <c r="V56" s="1"/>
      <c r="W56" s="56" t="e">
        <f>VLOOKUP(V56,'2. list used packaging material'!$A:$D,4,FALSE)</f>
        <v>#N/A</v>
      </c>
      <c r="X56" s="3"/>
      <c r="Y56" s="1"/>
      <c r="Z56" s="56" t="e">
        <f>VLOOKUP(Y56,'2. list used packaging material'!$A:$D,4,FALSE)</f>
        <v>#N/A</v>
      </c>
      <c r="AA56" s="3"/>
      <c r="AB56" s="3"/>
      <c r="AC56" s="3"/>
      <c r="AD56" s="55"/>
      <c r="AE56" s="1"/>
      <c r="AF56" s="56" t="e">
        <f>VLOOKUP(AE56,'2. list used packaging material'!$A:$D,4,FALSE)</f>
        <v>#N/A</v>
      </c>
      <c r="AG56" s="3"/>
      <c r="AH56" s="1"/>
      <c r="AI56" s="56" t="e">
        <f>VLOOKUP(AH56,'2. list used packaging material'!$A:$D,4,FALSE)</f>
        <v>#N/A</v>
      </c>
      <c r="AJ56" s="3"/>
      <c r="AK56" s="1"/>
      <c r="AL56" s="56" t="e">
        <f>VLOOKUP(AK56,'2. list used packaging material'!$A:$D,4,FALSE)</f>
        <v>#N/A</v>
      </c>
      <c r="AM56" s="3"/>
    </row>
    <row r="57" spans="2:39" x14ac:dyDescent="0.25">
      <c r="B57" s="54"/>
      <c r="C57" s="55"/>
      <c r="D57" s="55"/>
      <c r="E57" s="55"/>
      <c r="F57" s="55"/>
      <c r="G57" s="55"/>
      <c r="H57" s="1"/>
      <c r="I57" s="56" t="e">
        <f>VLOOKUP(H57,'2. list used packaging material'!A:D,4,FALSE)</f>
        <v>#N/A</v>
      </c>
      <c r="J57" s="41"/>
      <c r="K57" s="3"/>
      <c r="L57" s="3"/>
      <c r="M57" s="3"/>
      <c r="N57" s="45"/>
      <c r="O57" s="49"/>
      <c r="P57" s="46"/>
      <c r="Q57" s="56" t="e">
        <f>VLOOKUP(P57,'2. list used packaging material'!$A:$D,4,FALSE)</f>
        <v>#N/A</v>
      </c>
      <c r="R57" s="3"/>
      <c r="S57" s="1"/>
      <c r="T57" s="56" t="e">
        <f>VLOOKUP(S57,'2. list used packaging material'!$A:$D,4,FALSE)</f>
        <v>#N/A</v>
      </c>
      <c r="U57" s="3"/>
      <c r="V57" s="1"/>
      <c r="W57" s="56" t="e">
        <f>VLOOKUP(V57,'2. list used packaging material'!$A:$D,4,FALSE)</f>
        <v>#N/A</v>
      </c>
      <c r="X57" s="3"/>
      <c r="Y57" s="1"/>
      <c r="Z57" s="56" t="e">
        <f>VLOOKUP(Y57,'2. list used packaging material'!$A:$D,4,FALSE)</f>
        <v>#N/A</v>
      </c>
      <c r="AA57" s="3"/>
      <c r="AB57" s="3"/>
      <c r="AC57" s="3"/>
      <c r="AD57" s="55"/>
      <c r="AE57" s="1"/>
      <c r="AF57" s="56" t="e">
        <f>VLOOKUP(AE57,'2. list used packaging material'!$A:$D,4,FALSE)</f>
        <v>#N/A</v>
      </c>
      <c r="AG57" s="3"/>
      <c r="AH57" s="1"/>
      <c r="AI57" s="56" t="e">
        <f>VLOOKUP(AH57,'2. list used packaging material'!$A:$D,4,FALSE)</f>
        <v>#N/A</v>
      </c>
      <c r="AJ57" s="3"/>
      <c r="AK57" s="1"/>
      <c r="AL57" s="56" t="e">
        <f>VLOOKUP(AK57,'2. list used packaging material'!$A:$D,4,FALSE)</f>
        <v>#N/A</v>
      </c>
      <c r="AM57" s="3"/>
    </row>
    <row r="58" spans="2:39" x14ac:dyDescent="0.25">
      <c r="B58" s="54"/>
      <c r="C58" s="55"/>
      <c r="D58" s="55"/>
      <c r="E58" s="55"/>
      <c r="F58" s="55"/>
      <c r="G58" s="55"/>
      <c r="H58" s="1"/>
      <c r="I58" s="56" t="e">
        <f>VLOOKUP(H58,'2. list used packaging material'!A:D,4,FALSE)</f>
        <v>#N/A</v>
      </c>
      <c r="J58" s="41"/>
      <c r="K58" s="3"/>
      <c r="L58" s="3"/>
      <c r="M58" s="3"/>
      <c r="N58" s="45"/>
      <c r="O58" s="49"/>
      <c r="P58" s="46"/>
      <c r="Q58" s="56" t="e">
        <f>VLOOKUP(P58,'2. list used packaging material'!$A:$D,4,FALSE)</f>
        <v>#N/A</v>
      </c>
      <c r="R58" s="3"/>
      <c r="S58" s="1"/>
      <c r="T58" s="56" t="e">
        <f>VLOOKUP(S58,'2. list used packaging material'!$A:$D,4,FALSE)</f>
        <v>#N/A</v>
      </c>
      <c r="U58" s="3"/>
      <c r="V58" s="1"/>
      <c r="W58" s="56" t="e">
        <f>VLOOKUP(V58,'2. list used packaging material'!$A:$D,4,FALSE)</f>
        <v>#N/A</v>
      </c>
      <c r="X58" s="3"/>
      <c r="Y58" s="1"/>
      <c r="Z58" s="56" t="e">
        <f>VLOOKUP(Y58,'2. list used packaging material'!$A:$D,4,FALSE)</f>
        <v>#N/A</v>
      </c>
      <c r="AA58" s="3"/>
      <c r="AB58" s="3"/>
      <c r="AC58" s="3"/>
      <c r="AD58" s="55"/>
      <c r="AE58" s="1"/>
      <c r="AF58" s="56" t="e">
        <f>VLOOKUP(AE58,'2. list used packaging material'!$A:$D,4,FALSE)</f>
        <v>#N/A</v>
      </c>
      <c r="AG58" s="3"/>
      <c r="AH58" s="1"/>
      <c r="AI58" s="56" t="e">
        <f>VLOOKUP(AH58,'2. list used packaging material'!$A:$D,4,FALSE)</f>
        <v>#N/A</v>
      </c>
      <c r="AJ58" s="3"/>
      <c r="AK58" s="1"/>
      <c r="AL58" s="56" t="e">
        <f>VLOOKUP(AK58,'2. list used packaging material'!$A:$D,4,FALSE)</f>
        <v>#N/A</v>
      </c>
      <c r="AM58" s="3"/>
    </row>
    <row r="59" spans="2:39" x14ac:dyDescent="0.25">
      <c r="B59" s="54"/>
      <c r="C59" s="55"/>
      <c r="D59" s="55"/>
      <c r="E59" s="55"/>
      <c r="F59" s="55"/>
      <c r="G59" s="55"/>
      <c r="H59" s="1"/>
      <c r="I59" s="56" t="e">
        <f>VLOOKUP(H59,'2. list used packaging material'!A:D,4,FALSE)</f>
        <v>#N/A</v>
      </c>
      <c r="J59" s="41"/>
      <c r="K59" s="3"/>
      <c r="L59" s="3"/>
      <c r="M59" s="3"/>
      <c r="N59" s="45"/>
      <c r="O59" s="49"/>
      <c r="P59" s="46"/>
      <c r="Q59" s="56" t="e">
        <f>VLOOKUP(P59,'2. list used packaging material'!$A:$D,4,FALSE)</f>
        <v>#N/A</v>
      </c>
      <c r="R59" s="3"/>
      <c r="S59" s="1"/>
      <c r="T59" s="56" t="e">
        <f>VLOOKUP(S59,'2. list used packaging material'!$A:$D,4,FALSE)</f>
        <v>#N/A</v>
      </c>
      <c r="U59" s="3"/>
      <c r="V59" s="1"/>
      <c r="W59" s="56" t="e">
        <f>VLOOKUP(V59,'2. list used packaging material'!$A:$D,4,FALSE)</f>
        <v>#N/A</v>
      </c>
      <c r="X59" s="3"/>
      <c r="Y59" s="1"/>
      <c r="Z59" s="56" t="e">
        <f>VLOOKUP(Y59,'2. list used packaging material'!$A:$D,4,FALSE)</f>
        <v>#N/A</v>
      </c>
      <c r="AA59" s="3"/>
      <c r="AB59" s="3"/>
      <c r="AC59" s="3"/>
      <c r="AD59" s="55"/>
      <c r="AE59" s="1"/>
      <c r="AF59" s="56" t="e">
        <f>VLOOKUP(AE59,'2. list used packaging material'!$A:$D,4,FALSE)</f>
        <v>#N/A</v>
      </c>
      <c r="AG59" s="3"/>
      <c r="AH59" s="1"/>
      <c r="AI59" s="56" t="e">
        <f>VLOOKUP(AH59,'2. list used packaging material'!$A:$D,4,FALSE)</f>
        <v>#N/A</v>
      </c>
      <c r="AJ59" s="3"/>
      <c r="AK59" s="1"/>
      <c r="AL59" s="56" t="e">
        <f>VLOOKUP(AK59,'2. list used packaging material'!$A:$D,4,FALSE)</f>
        <v>#N/A</v>
      </c>
      <c r="AM59" s="3"/>
    </row>
    <row r="60" spans="2:39" x14ac:dyDescent="0.25">
      <c r="B60" s="54"/>
      <c r="C60" s="55"/>
      <c r="D60" s="55"/>
      <c r="E60" s="55"/>
      <c r="F60" s="55"/>
      <c r="G60" s="55"/>
      <c r="H60" s="1"/>
      <c r="I60" s="56" t="e">
        <f>VLOOKUP(H60,'2. list used packaging material'!A:D,4,FALSE)</f>
        <v>#N/A</v>
      </c>
      <c r="J60" s="41"/>
      <c r="K60" s="3"/>
      <c r="L60" s="3"/>
      <c r="M60" s="3"/>
      <c r="N60" s="45"/>
      <c r="O60" s="49"/>
      <c r="P60" s="46"/>
      <c r="Q60" s="56" t="e">
        <f>VLOOKUP(P60,'2. list used packaging material'!$A:$D,4,FALSE)</f>
        <v>#N/A</v>
      </c>
      <c r="R60" s="3"/>
      <c r="S60" s="1"/>
      <c r="T60" s="56" t="e">
        <f>VLOOKUP(S60,'2. list used packaging material'!$A:$D,4,FALSE)</f>
        <v>#N/A</v>
      </c>
      <c r="U60" s="3"/>
      <c r="V60" s="1"/>
      <c r="W60" s="56" t="e">
        <f>VLOOKUP(V60,'2. list used packaging material'!$A:$D,4,FALSE)</f>
        <v>#N/A</v>
      </c>
      <c r="X60" s="3"/>
      <c r="Y60" s="1"/>
      <c r="Z60" s="56" t="e">
        <f>VLOOKUP(Y60,'2. list used packaging material'!$A:$D,4,FALSE)</f>
        <v>#N/A</v>
      </c>
      <c r="AA60" s="3"/>
      <c r="AB60" s="3"/>
      <c r="AC60" s="3"/>
      <c r="AD60" s="55"/>
      <c r="AE60" s="1"/>
      <c r="AF60" s="56" t="e">
        <f>VLOOKUP(AE60,'2. list used packaging material'!$A:$D,4,FALSE)</f>
        <v>#N/A</v>
      </c>
      <c r="AG60" s="3"/>
      <c r="AH60" s="1"/>
      <c r="AI60" s="56" t="e">
        <f>VLOOKUP(AH60,'2. list used packaging material'!$A:$D,4,FALSE)</f>
        <v>#N/A</v>
      </c>
      <c r="AJ60" s="3"/>
      <c r="AK60" s="1"/>
      <c r="AL60" s="56" t="e">
        <f>VLOOKUP(AK60,'2. list used packaging material'!$A:$D,4,FALSE)</f>
        <v>#N/A</v>
      </c>
      <c r="AM60" s="3"/>
    </row>
    <row r="61" spans="2:39" x14ac:dyDescent="0.25">
      <c r="B61" s="54"/>
      <c r="C61" s="55"/>
      <c r="D61" s="55"/>
      <c r="E61" s="55"/>
      <c r="F61" s="55"/>
      <c r="G61" s="55"/>
      <c r="H61" s="1"/>
      <c r="I61" s="56" t="e">
        <f>VLOOKUP(H61,'2. list used packaging material'!A:D,4,FALSE)</f>
        <v>#N/A</v>
      </c>
      <c r="J61" s="41"/>
      <c r="K61" s="3"/>
      <c r="L61" s="3"/>
      <c r="M61" s="3"/>
      <c r="N61" s="45"/>
      <c r="O61" s="49"/>
      <c r="P61" s="46"/>
      <c r="Q61" s="56" t="e">
        <f>VLOOKUP(P61,'2. list used packaging material'!$A:$D,4,FALSE)</f>
        <v>#N/A</v>
      </c>
      <c r="R61" s="3"/>
      <c r="S61" s="1"/>
      <c r="T61" s="56" t="e">
        <f>VLOOKUP(S61,'2. list used packaging material'!$A:$D,4,FALSE)</f>
        <v>#N/A</v>
      </c>
      <c r="U61" s="3"/>
      <c r="V61" s="1"/>
      <c r="W61" s="56" t="e">
        <f>VLOOKUP(V61,'2. list used packaging material'!$A:$D,4,FALSE)</f>
        <v>#N/A</v>
      </c>
      <c r="X61" s="3"/>
      <c r="Y61" s="1"/>
      <c r="Z61" s="56" t="e">
        <f>VLOOKUP(Y61,'2. list used packaging material'!$A:$D,4,FALSE)</f>
        <v>#N/A</v>
      </c>
      <c r="AA61" s="3"/>
      <c r="AB61" s="3"/>
      <c r="AC61" s="3"/>
      <c r="AD61" s="55"/>
      <c r="AE61" s="1"/>
      <c r="AF61" s="56" t="e">
        <f>VLOOKUP(AE61,'2. list used packaging material'!$A:$D,4,FALSE)</f>
        <v>#N/A</v>
      </c>
      <c r="AG61" s="3"/>
      <c r="AH61" s="1"/>
      <c r="AI61" s="56" t="e">
        <f>VLOOKUP(AH61,'2. list used packaging material'!$A:$D,4,FALSE)</f>
        <v>#N/A</v>
      </c>
      <c r="AJ61" s="3"/>
      <c r="AK61" s="1"/>
      <c r="AL61" s="56" t="e">
        <f>VLOOKUP(AK61,'2. list used packaging material'!$A:$D,4,FALSE)</f>
        <v>#N/A</v>
      </c>
      <c r="AM61" s="3"/>
    </row>
    <row r="62" spans="2:39" x14ac:dyDescent="0.25">
      <c r="B62" s="54"/>
      <c r="C62" s="55"/>
      <c r="D62" s="55"/>
      <c r="E62" s="55"/>
      <c r="F62" s="55"/>
      <c r="G62" s="55"/>
      <c r="H62" s="1"/>
      <c r="I62" s="56" t="e">
        <f>VLOOKUP(H62,'2. list used packaging material'!A:D,4,FALSE)</f>
        <v>#N/A</v>
      </c>
      <c r="J62" s="41"/>
      <c r="K62" s="3"/>
      <c r="L62" s="3"/>
      <c r="M62" s="3"/>
      <c r="N62" s="45"/>
      <c r="O62" s="49"/>
      <c r="P62" s="46"/>
      <c r="Q62" s="56" t="e">
        <f>VLOOKUP(P62,'2. list used packaging material'!$A:$D,4,FALSE)</f>
        <v>#N/A</v>
      </c>
      <c r="R62" s="3"/>
      <c r="S62" s="1"/>
      <c r="T62" s="56" t="e">
        <f>VLOOKUP(S62,'2. list used packaging material'!$A:$D,4,FALSE)</f>
        <v>#N/A</v>
      </c>
      <c r="U62" s="3"/>
      <c r="V62" s="1"/>
      <c r="W62" s="56" t="e">
        <f>VLOOKUP(V62,'2. list used packaging material'!$A:$D,4,FALSE)</f>
        <v>#N/A</v>
      </c>
      <c r="X62" s="3"/>
      <c r="Y62" s="1"/>
      <c r="Z62" s="56" t="e">
        <f>VLOOKUP(Y62,'2. list used packaging material'!$A:$D,4,FALSE)</f>
        <v>#N/A</v>
      </c>
      <c r="AA62" s="3"/>
      <c r="AB62" s="3"/>
      <c r="AC62" s="3"/>
      <c r="AD62" s="55"/>
      <c r="AE62" s="1"/>
      <c r="AF62" s="56" t="e">
        <f>VLOOKUP(AE62,'2. list used packaging material'!$A:$D,4,FALSE)</f>
        <v>#N/A</v>
      </c>
      <c r="AG62" s="3"/>
      <c r="AH62" s="1"/>
      <c r="AI62" s="56" t="e">
        <f>VLOOKUP(AH62,'2. list used packaging material'!$A:$D,4,FALSE)</f>
        <v>#N/A</v>
      </c>
      <c r="AJ62" s="3"/>
      <c r="AK62" s="1"/>
      <c r="AL62" s="56" t="e">
        <f>VLOOKUP(AK62,'2. list used packaging material'!$A:$D,4,FALSE)</f>
        <v>#N/A</v>
      </c>
      <c r="AM62" s="3"/>
    </row>
    <row r="63" spans="2:39" x14ac:dyDescent="0.25">
      <c r="B63" s="54"/>
      <c r="C63" s="55"/>
      <c r="D63" s="55"/>
      <c r="E63" s="55"/>
      <c r="F63" s="55"/>
      <c r="G63" s="55"/>
      <c r="H63" s="1"/>
      <c r="I63" s="56" t="e">
        <f>VLOOKUP(H63,'2. list used packaging material'!A:D,4,FALSE)</f>
        <v>#N/A</v>
      </c>
      <c r="J63" s="41"/>
      <c r="K63" s="3"/>
      <c r="L63" s="3"/>
      <c r="M63" s="3"/>
      <c r="N63" s="45"/>
      <c r="O63" s="49"/>
      <c r="P63" s="46"/>
      <c r="Q63" s="56" t="e">
        <f>VLOOKUP(P63,'2. list used packaging material'!$A:$D,4,FALSE)</f>
        <v>#N/A</v>
      </c>
      <c r="R63" s="3"/>
      <c r="S63" s="1"/>
      <c r="T63" s="56" t="e">
        <f>VLOOKUP(S63,'2. list used packaging material'!$A:$D,4,FALSE)</f>
        <v>#N/A</v>
      </c>
      <c r="U63" s="3"/>
      <c r="V63" s="1"/>
      <c r="W63" s="56" t="e">
        <f>VLOOKUP(V63,'2. list used packaging material'!$A:$D,4,FALSE)</f>
        <v>#N/A</v>
      </c>
      <c r="X63" s="3"/>
      <c r="Y63" s="1"/>
      <c r="Z63" s="56" t="e">
        <f>VLOOKUP(Y63,'2. list used packaging material'!$A:$D,4,FALSE)</f>
        <v>#N/A</v>
      </c>
      <c r="AA63" s="3"/>
      <c r="AB63" s="3"/>
      <c r="AC63" s="3"/>
      <c r="AD63" s="55"/>
      <c r="AE63" s="1"/>
      <c r="AF63" s="56" t="e">
        <f>VLOOKUP(AE63,'2. list used packaging material'!$A:$D,4,FALSE)</f>
        <v>#N/A</v>
      </c>
      <c r="AG63" s="3"/>
      <c r="AH63" s="1"/>
      <c r="AI63" s="56" t="e">
        <f>VLOOKUP(AH63,'2. list used packaging material'!$A:$D,4,FALSE)</f>
        <v>#N/A</v>
      </c>
      <c r="AJ63" s="3"/>
      <c r="AK63" s="1"/>
      <c r="AL63" s="56" t="e">
        <f>VLOOKUP(AK63,'2. list used packaging material'!$A:$D,4,FALSE)</f>
        <v>#N/A</v>
      </c>
      <c r="AM63" s="3"/>
    </row>
    <row r="64" spans="2:39" x14ac:dyDescent="0.25">
      <c r="B64" s="54"/>
      <c r="C64" s="55"/>
      <c r="D64" s="55"/>
      <c r="E64" s="55"/>
      <c r="F64" s="55"/>
      <c r="G64" s="55"/>
      <c r="H64" s="1"/>
      <c r="I64" s="56" t="e">
        <f>VLOOKUP(H64,'2. list used packaging material'!A:D,4,FALSE)</f>
        <v>#N/A</v>
      </c>
      <c r="J64" s="41"/>
      <c r="K64" s="3"/>
      <c r="L64" s="3"/>
      <c r="M64" s="3"/>
      <c r="N64" s="45"/>
      <c r="O64" s="49"/>
      <c r="P64" s="46"/>
      <c r="Q64" s="56" t="e">
        <f>VLOOKUP(P64,'2. list used packaging material'!$A:$D,4,FALSE)</f>
        <v>#N/A</v>
      </c>
      <c r="R64" s="3"/>
      <c r="S64" s="1"/>
      <c r="T64" s="56" t="e">
        <f>VLOOKUP(S64,'2. list used packaging material'!$A:$D,4,FALSE)</f>
        <v>#N/A</v>
      </c>
      <c r="U64" s="3"/>
      <c r="V64" s="1"/>
      <c r="W64" s="56" t="e">
        <f>VLOOKUP(V64,'2. list used packaging material'!$A:$D,4,FALSE)</f>
        <v>#N/A</v>
      </c>
      <c r="X64" s="3"/>
      <c r="Y64" s="1"/>
      <c r="Z64" s="56" t="e">
        <f>VLOOKUP(Y64,'2. list used packaging material'!$A:$D,4,FALSE)</f>
        <v>#N/A</v>
      </c>
      <c r="AA64" s="3"/>
      <c r="AB64" s="3"/>
      <c r="AC64" s="3"/>
      <c r="AD64" s="55"/>
      <c r="AE64" s="1"/>
      <c r="AF64" s="56" t="e">
        <f>VLOOKUP(AE64,'2. list used packaging material'!$A:$D,4,FALSE)</f>
        <v>#N/A</v>
      </c>
      <c r="AG64" s="3"/>
      <c r="AH64" s="1"/>
      <c r="AI64" s="56" t="e">
        <f>VLOOKUP(AH64,'2. list used packaging material'!$A:$D,4,FALSE)</f>
        <v>#N/A</v>
      </c>
      <c r="AJ64" s="3"/>
      <c r="AK64" s="1"/>
      <c r="AL64" s="56" t="e">
        <f>VLOOKUP(AK64,'2. list used packaging material'!$A:$D,4,FALSE)</f>
        <v>#N/A</v>
      </c>
      <c r="AM64" s="3"/>
    </row>
    <row r="65" spans="2:39" x14ac:dyDescent="0.25">
      <c r="B65" s="54"/>
      <c r="C65" s="55"/>
      <c r="D65" s="55"/>
      <c r="E65" s="55"/>
      <c r="F65" s="55"/>
      <c r="G65" s="55"/>
      <c r="H65" s="1"/>
      <c r="I65" s="56" t="e">
        <f>VLOOKUP(H65,'2. list used packaging material'!A:D,4,FALSE)</f>
        <v>#N/A</v>
      </c>
      <c r="J65" s="41"/>
      <c r="K65" s="3"/>
      <c r="L65" s="3"/>
      <c r="M65" s="3"/>
      <c r="N65" s="45"/>
      <c r="O65" s="49"/>
      <c r="P65" s="46"/>
      <c r="Q65" s="56" t="e">
        <f>VLOOKUP(P65,'2. list used packaging material'!$A:$D,4,FALSE)</f>
        <v>#N/A</v>
      </c>
      <c r="R65" s="3"/>
      <c r="S65" s="1"/>
      <c r="T65" s="56" t="e">
        <f>VLOOKUP(S65,'2. list used packaging material'!$A:$D,4,FALSE)</f>
        <v>#N/A</v>
      </c>
      <c r="U65" s="3"/>
      <c r="V65" s="1"/>
      <c r="W65" s="56" t="e">
        <f>VLOOKUP(V65,'2. list used packaging material'!$A:$D,4,FALSE)</f>
        <v>#N/A</v>
      </c>
      <c r="X65" s="3"/>
      <c r="Y65" s="1"/>
      <c r="Z65" s="56" t="e">
        <f>VLOOKUP(Y65,'2. list used packaging material'!$A:$D,4,FALSE)</f>
        <v>#N/A</v>
      </c>
      <c r="AA65" s="3"/>
      <c r="AB65" s="3"/>
      <c r="AC65" s="3"/>
      <c r="AD65" s="55"/>
      <c r="AE65" s="1"/>
      <c r="AF65" s="56" t="e">
        <f>VLOOKUP(AE65,'2. list used packaging material'!$A:$D,4,FALSE)</f>
        <v>#N/A</v>
      </c>
      <c r="AG65" s="3"/>
      <c r="AH65" s="1"/>
      <c r="AI65" s="56" t="e">
        <f>VLOOKUP(AH65,'2. list used packaging material'!$A:$D,4,FALSE)</f>
        <v>#N/A</v>
      </c>
      <c r="AJ65" s="3"/>
      <c r="AK65" s="1"/>
      <c r="AL65" s="56" t="e">
        <f>VLOOKUP(AK65,'2. list used packaging material'!$A:$D,4,FALSE)</f>
        <v>#N/A</v>
      </c>
      <c r="AM65" s="3"/>
    </row>
    <row r="66" spans="2:39" x14ac:dyDescent="0.25">
      <c r="B66" s="54"/>
      <c r="C66" s="55"/>
      <c r="D66" s="55"/>
      <c r="E66" s="55"/>
      <c r="F66" s="55"/>
      <c r="G66" s="55"/>
      <c r="H66" s="1"/>
      <c r="I66" s="56" t="e">
        <f>VLOOKUP(H66,'2. list used packaging material'!A:D,4,FALSE)</f>
        <v>#N/A</v>
      </c>
      <c r="J66" s="41"/>
      <c r="K66" s="3"/>
      <c r="L66" s="3"/>
      <c r="M66" s="3"/>
      <c r="N66" s="45"/>
      <c r="O66" s="49"/>
      <c r="P66" s="46"/>
      <c r="Q66" s="56" t="e">
        <f>VLOOKUP(P66,'2. list used packaging material'!$A:$D,4,FALSE)</f>
        <v>#N/A</v>
      </c>
      <c r="R66" s="3"/>
      <c r="S66" s="1"/>
      <c r="T66" s="56" t="e">
        <f>VLOOKUP(S66,'2. list used packaging material'!$A:$D,4,FALSE)</f>
        <v>#N/A</v>
      </c>
      <c r="U66" s="3"/>
      <c r="V66" s="1"/>
      <c r="W66" s="56" t="e">
        <f>VLOOKUP(V66,'2. list used packaging material'!$A:$D,4,FALSE)</f>
        <v>#N/A</v>
      </c>
      <c r="X66" s="3"/>
      <c r="Y66" s="1"/>
      <c r="Z66" s="56" t="e">
        <f>VLOOKUP(Y66,'2. list used packaging material'!$A:$D,4,FALSE)</f>
        <v>#N/A</v>
      </c>
      <c r="AA66" s="3"/>
      <c r="AB66" s="3"/>
      <c r="AC66" s="3"/>
      <c r="AD66" s="55"/>
      <c r="AE66" s="1"/>
      <c r="AF66" s="56" t="e">
        <f>VLOOKUP(AE66,'2. list used packaging material'!$A:$D,4,FALSE)</f>
        <v>#N/A</v>
      </c>
      <c r="AG66" s="3"/>
      <c r="AH66" s="1"/>
      <c r="AI66" s="56" t="e">
        <f>VLOOKUP(AH66,'2. list used packaging material'!$A:$D,4,FALSE)</f>
        <v>#N/A</v>
      </c>
      <c r="AJ66" s="3"/>
      <c r="AK66" s="1"/>
      <c r="AL66" s="56" t="e">
        <f>VLOOKUP(AK66,'2. list used packaging material'!$A:$D,4,FALSE)</f>
        <v>#N/A</v>
      </c>
      <c r="AM66" s="3"/>
    </row>
    <row r="67" spans="2:39" x14ac:dyDescent="0.25">
      <c r="B67" s="54"/>
      <c r="C67" s="55"/>
      <c r="D67" s="55"/>
      <c r="E67" s="55"/>
      <c r="F67" s="55"/>
      <c r="G67" s="55"/>
      <c r="H67" s="1"/>
      <c r="I67" s="56" t="e">
        <f>VLOOKUP(H67,'2. list used packaging material'!A:D,4,FALSE)</f>
        <v>#N/A</v>
      </c>
      <c r="J67" s="41"/>
      <c r="K67" s="3"/>
      <c r="L67" s="3"/>
      <c r="M67" s="3"/>
      <c r="N67" s="45"/>
      <c r="O67" s="49"/>
      <c r="P67" s="46"/>
      <c r="Q67" s="56" t="e">
        <f>VLOOKUP(P67,'2. list used packaging material'!$A:$D,4,FALSE)</f>
        <v>#N/A</v>
      </c>
      <c r="R67" s="3"/>
      <c r="S67" s="1"/>
      <c r="T67" s="56" t="e">
        <f>VLOOKUP(S67,'2. list used packaging material'!$A:$D,4,FALSE)</f>
        <v>#N/A</v>
      </c>
      <c r="U67" s="3"/>
      <c r="V67" s="1"/>
      <c r="W67" s="56" t="e">
        <f>VLOOKUP(V67,'2. list used packaging material'!$A:$D,4,FALSE)</f>
        <v>#N/A</v>
      </c>
      <c r="X67" s="3"/>
      <c r="Y67" s="1"/>
      <c r="Z67" s="56" t="e">
        <f>VLOOKUP(Y67,'2. list used packaging material'!$A:$D,4,FALSE)</f>
        <v>#N/A</v>
      </c>
      <c r="AA67" s="3"/>
      <c r="AB67" s="3"/>
      <c r="AC67" s="3"/>
      <c r="AD67" s="55"/>
      <c r="AE67" s="1"/>
      <c r="AF67" s="56" t="e">
        <f>VLOOKUP(AE67,'2. list used packaging material'!$A:$D,4,FALSE)</f>
        <v>#N/A</v>
      </c>
      <c r="AG67" s="3"/>
      <c r="AH67" s="1"/>
      <c r="AI67" s="56" t="e">
        <f>VLOOKUP(AH67,'2. list used packaging material'!$A:$D,4,FALSE)</f>
        <v>#N/A</v>
      </c>
      <c r="AJ67" s="3"/>
      <c r="AK67" s="1"/>
      <c r="AL67" s="56" t="e">
        <f>VLOOKUP(AK67,'2. list used packaging material'!$A:$D,4,FALSE)</f>
        <v>#N/A</v>
      </c>
      <c r="AM67" s="3"/>
    </row>
    <row r="68" spans="2:39" x14ac:dyDescent="0.25">
      <c r="B68" s="54"/>
      <c r="C68" s="55"/>
      <c r="D68" s="55"/>
      <c r="E68" s="55"/>
      <c r="F68" s="55"/>
      <c r="G68" s="55"/>
      <c r="H68" s="1"/>
      <c r="I68" s="56" t="e">
        <f>VLOOKUP(H68,'2. list used packaging material'!A:D,4,FALSE)</f>
        <v>#N/A</v>
      </c>
      <c r="J68" s="41"/>
      <c r="K68" s="3"/>
      <c r="L68" s="3"/>
      <c r="M68" s="3"/>
      <c r="N68" s="45"/>
      <c r="O68" s="49"/>
      <c r="P68" s="46"/>
      <c r="Q68" s="56" t="e">
        <f>VLOOKUP(P68,'2. list used packaging material'!$A:$D,4,FALSE)</f>
        <v>#N/A</v>
      </c>
      <c r="R68" s="3"/>
      <c r="S68" s="1"/>
      <c r="T68" s="56" t="e">
        <f>VLOOKUP(S68,'2. list used packaging material'!$A:$D,4,FALSE)</f>
        <v>#N/A</v>
      </c>
      <c r="U68" s="3"/>
      <c r="V68" s="1"/>
      <c r="W68" s="56" t="e">
        <f>VLOOKUP(V68,'2. list used packaging material'!$A:$D,4,FALSE)</f>
        <v>#N/A</v>
      </c>
      <c r="X68" s="3"/>
      <c r="Y68" s="1"/>
      <c r="Z68" s="56" t="e">
        <f>VLOOKUP(Y68,'2. list used packaging material'!$A:$D,4,FALSE)</f>
        <v>#N/A</v>
      </c>
      <c r="AA68" s="3"/>
      <c r="AB68" s="3"/>
      <c r="AC68" s="3"/>
      <c r="AD68" s="55"/>
      <c r="AE68" s="1"/>
      <c r="AF68" s="56" t="e">
        <f>VLOOKUP(AE68,'2. list used packaging material'!$A:$D,4,FALSE)</f>
        <v>#N/A</v>
      </c>
      <c r="AG68" s="3"/>
      <c r="AH68" s="1"/>
      <c r="AI68" s="56" t="e">
        <f>VLOOKUP(AH68,'2. list used packaging material'!$A:$D,4,FALSE)</f>
        <v>#N/A</v>
      </c>
      <c r="AJ68" s="3"/>
      <c r="AK68" s="1"/>
      <c r="AL68" s="56" t="e">
        <f>VLOOKUP(AK68,'2. list used packaging material'!$A:$D,4,FALSE)</f>
        <v>#N/A</v>
      </c>
      <c r="AM68" s="3"/>
    </row>
    <row r="69" spans="2:39" x14ac:dyDescent="0.25">
      <c r="B69" s="54"/>
      <c r="C69" s="55"/>
      <c r="D69" s="55"/>
      <c r="E69" s="55"/>
      <c r="F69" s="55"/>
      <c r="G69" s="55"/>
      <c r="H69" s="1"/>
      <c r="I69" s="56" t="e">
        <f>VLOOKUP(H69,'2. list used packaging material'!A:D,4,FALSE)</f>
        <v>#N/A</v>
      </c>
      <c r="J69" s="41"/>
      <c r="K69" s="3"/>
      <c r="L69" s="3"/>
      <c r="M69" s="3"/>
      <c r="N69" s="45"/>
      <c r="O69" s="49"/>
      <c r="P69" s="46"/>
      <c r="Q69" s="56" t="e">
        <f>VLOOKUP(P69,'2. list used packaging material'!$A:$D,4,FALSE)</f>
        <v>#N/A</v>
      </c>
      <c r="R69" s="3"/>
      <c r="S69" s="1"/>
      <c r="T69" s="56" t="e">
        <f>VLOOKUP(S69,'2. list used packaging material'!$A:$D,4,FALSE)</f>
        <v>#N/A</v>
      </c>
      <c r="U69" s="3"/>
      <c r="V69" s="1"/>
      <c r="W69" s="56" t="e">
        <f>VLOOKUP(V69,'2. list used packaging material'!$A:$D,4,FALSE)</f>
        <v>#N/A</v>
      </c>
      <c r="X69" s="3"/>
      <c r="Y69" s="1"/>
      <c r="Z69" s="56" t="e">
        <f>VLOOKUP(Y69,'2. list used packaging material'!$A:$D,4,FALSE)</f>
        <v>#N/A</v>
      </c>
      <c r="AA69" s="3"/>
      <c r="AB69" s="3"/>
      <c r="AC69" s="3"/>
      <c r="AD69" s="55"/>
      <c r="AE69" s="1"/>
      <c r="AF69" s="56" t="e">
        <f>VLOOKUP(AE69,'2. list used packaging material'!$A:$D,4,FALSE)</f>
        <v>#N/A</v>
      </c>
      <c r="AG69" s="3"/>
      <c r="AH69" s="1"/>
      <c r="AI69" s="56" t="e">
        <f>VLOOKUP(AH69,'2. list used packaging material'!$A:$D,4,FALSE)</f>
        <v>#N/A</v>
      </c>
      <c r="AJ69" s="3"/>
      <c r="AK69" s="1"/>
      <c r="AL69" s="56" t="e">
        <f>VLOOKUP(AK69,'2. list used packaging material'!$A:$D,4,FALSE)</f>
        <v>#N/A</v>
      </c>
      <c r="AM69" s="3"/>
    </row>
    <row r="70" spans="2:39" x14ac:dyDescent="0.25">
      <c r="B70" s="54"/>
      <c r="C70" s="55"/>
      <c r="D70" s="55"/>
      <c r="E70" s="55"/>
      <c r="F70" s="55"/>
      <c r="G70" s="55"/>
      <c r="H70" s="1"/>
      <c r="I70" s="56" t="e">
        <f>VLOOKUP(H70,'2. list used packaging material'!A:D,4,FALSE)</f>
        <v>#N/A</v>
      </c>
      <c r="J70" s="41"/>
      <c r="K70" s="3"/>
      <c r="L70" s="3"/>
      <c r="M70" s="3"/>
      <c r="N70" s="45"/>
      <c r="O70" s="49"/>
      <c r="P70" s="46"/>
      <c r="Q70" s="56" t="e">
        <f>VLOOKUP(P70,'2. list used packaging material'!$A:$D,4,FALSE)</f>
        <v>#N/A</v>
      </c>
      <c r="R70" s="3"/>
      <c r="S70" s="1"/>
      <c r="T70" s="56" t="e">
        <f>VLOOKUP(S70,'2. list used packaging material'!$A:$D,4,FALSE)</f>
        <v>#N/A</v>
      </c>
      <c r="U70" s="3"/>
      <c r="V70" s="1"/>
      <c r="W70" s="56" t="e">
        <f>VLOOKUP(V70,'2. list used packaging material'!$A:$D,4,FALSE)</f>
        <v>#N/A</v>
      </c>
      <c r="X70" s="3"/>
      <c r="Y70" s="1"/>
      <c r="Z70" s="56" t="e">
        <f>VLOOKUP(Y70,'2. list used packaging material'!$A:$D,4,FALSE)</f>
        <v>#N/A</v>
      </c>
      <c r="AA70" s="3"/>
      <c r="AB70" s="3"/>
      <c r="AC70" s="3"/>
      <c r="AD70" s="55"/>
      <c r="AE70" s="1"/>
      <c r="AF70" s="56" t="e">
        <f>VLOOKUP(AE70,'2. list used packaging material'!$A:$D,4,FALSE)</f>
        <v>#N/A</v>
      </c>
      <c r="AG70" s="3"/>
      <c r="AH70" s="1"/>
      <c r="AI70" s="56" t="e">
        <f>VLOOKUP(AH70,'2. list used packaging material'!$A:$D,4,FALSE)</f>
        <v>#N/A</v>
      </c>
      <c r="AJ70" s="3"/>
      <c r="AK70" s="1"/>
      <c r="AL70" s="56" t="e">
        <f>VLOOKUP(AK70,'2. list used packaging material'!$A:$D,4,FALSE)</f>
        <v>#N/A</v>
      </c>
      <c r="AM70" s="3"/>
    </row>
    <row r="71" spans="2:39" x14ac:dyDescent="0.25">
      <c r="B71" s="54"/>
      <c r="C71" s="55"/>
      <c r="D71" s="55"/>
      <c r="E71" s="55"/>
      <c r="F71" s="55"/>
      <c r="G71" s="55"/>
      <c r="H71" s="1"/>
      <c r="I71" s="56" t="e">
        <f>VLOOKUP(H71,'2. list used packaging material'!A:D,4,FALSE)</f>
        <v>#N/A</v>
      </c>
      <c r="J71" s="41"/>
      <c r="K71" s="3"/>
      <c r="L71" s="3"/>
      <c r="M71" s="3"/>
      <c r="N71" s="45"/>
      <c r="O71" s="49"/>
      <c r="P71" s="46"/>
      <c r="Q71" s="56" t="e">
        <f>VLOOKUP(P71,'2. list used packaging material'!$A:$D,4,FALSE)</f>
        <v>#N/A</v>
      </c>
      <c r="R71" s="3"/>
      <c r="S71" s="1"/>
      <c r="T71" s="56" t="e">
        <f>VLOOKUP(S71,'2. list used packaging material'!$A:$D,4,FALSE)</f>
        <v>#N/A</v>
      </c>
      <c r="U71" s="3"/>
      <c r="V71" s="1"/>
      <c r="W71" s="56" t="e">
        <f>VLOOKUP(V71,'2. list used packaging material'!$A:$D,4,FALSE)</f>
        <v>#N/A</v>
      </c>
      <c r="X71" s="3"/>
      <c r="Y71" s="1"/>
      <c r="Z71" s="56" t="e">
        <f>VLOOKUP(Y71,'2. list used packaging material'!$A:$D,4,FALSE)</f>
        <v>#N/A</v>
      </c>
      <c r="AA71" s="3"/>
      <c r="AB71" s="3"/>
      <c r="AC71" s="3"/>
      <c r="AD71" s="55"/>
      <c r="AE71" s="1"/>
      <c r="AF71" s="56" t="e">
        <f>VLOOKUP(AE71,'2. list used packaging material'!$A:$D,4,FALSE)</f>
        <v>#N/A</v>
      </c>
      <c r="AG71" s="3"/>
      <c r="AH71" s="1"/>
      <c r="AI71" s="56" t="e">
        <f>VLOOKUP(AH71,'2. list used packaging material'!$A:$D,4,FALSE)</f>
        <v>#N/A</v>
      </c>
      <c r="AJ71" s="3"/>
      <c r="AK71" s="1"/>
      <c r="AL71" s="56" t="e">
        <f>VLOOKUP(AK71,'2. list used packaging material'!$A:$D,4,FALSE)</f>
        <v>#N/A</v>
      </c>
      <c r="AM71" s="3"/>
    </row>
    <row r="72" spans="2:39" x14ac:dyDescent="0.25">
      <c r="B72" s="54"/>
      <c r="C72" s="55"/>
      <c r="D72" s="55"/>
      <c r="E72" s="55"/>
      <c r="F72" s="55"/>
      <c r="G72" s="55"/>
      <c r="H72" s="1"/>
      <c r="I72" s="56" t="e">
        <f>VLOOKUP(H72,'2. list used packaging material'!A:D,4,FALSE)</f>
        <v>#N/A</v>
      </c>
      <c r="J72" s="41"/>
      <c r="K72" s="3"/>
      <c r="L72" s="3"/>
      <c r="M72" s="3"/>
      <c r="N72" s="45"/>
      <c r="O72" s="49"/>
      <c r="P72" s="46"/>
      <c r="Q72" s="56" t="e">
        <f>VLOOKUP(P72,'2. list used packaging material'!$A:$D,4,FALSE)</f>
        <v>#N/A</v>
      </c>
      <c r="R72" s="3"/>
      <c r="S72" s="1"/>
      <c r="T72" s="56" t="e">
        <f>VLOOKUP(S72,'2. list used packaging material'!$A:$D,4,FALSE)</f>
        <v>#N/A</v>
      </c>
      <c r="U72" s="3"/>
      <c r="V72" s="1"/>
      <c r="W72" s="56" t="e">
        <f>VLOOKUP(V72,'2. list used packaging material'!$A:$D,4,FALSE)</f>
        <v>#N/A</v>
      </c>
      <c r="X72" s="3"/>
      <c r="Y72" s="1"/>
      <c r="Z72" s="56" t="e">
        <f>VLOOKUP(Y72,'2. list used packaging material'!$A:$D,4,FALSE)</f>
        <v>#N/A</v>
      </c>
      <c r="AA72" s="3"/>
      <c r="AB72" s="3"/>
      <c r="AC72" s="3"/>
      <c r="AD72" s="55"/>
      <c r="AE72" s="1"/>
      <c r="AF72" s="56" t="e">
        <f>VLOOKUP(AE72,'2. list used packaging material'!$A:$D,4,FALSE)</f>
        <v>#N/A</v>
      </c>
      <c r="AG72" s="3"/>
      <c r="AH72" s="1"/>
      <c r="AI72" s="56" t="e">
        <f>VLOOKUP(AH72,'2. list used packaging material'!$A:$D,4,FALSE)</f>
        <v>#N/A</v>
      </c>
      <c r="AJ72" s="3"/>
      <c r="AK72" s="1"/>
      <c r="AL72" s="56" t="e">
        <f>VLOOKUP(AK72,'2. list used packaging material'!$A:$D,4,FALSE)</f>
        <v>#N/A</v>
      </c>
      <c r="AM72" s="3"/>
    </row>
    <row r="73" spans="2:39" x14ac:dyDescent="0.25">
      <c r="B73" s="54"/>
      <c r="C73" s="55"/>
      <c r="D73" s="55"/>
      <c r="E73" s="55"/>
      <c r="F73" s="55"/>
      <c r="G73" s="55"/>
      <c r="H73" s="1"/>
      <c r="I73" s="56" t="e">
        <f>VLOOKUP(H73,'2. list used packaging material'!A:D,4,FALSE)</f>
        <v>#N/A</v>
      </c>
      <c r="J73" s="41"/>
      <c r="K73" s="3"/>
      <c r="L73" s="3"/>
      <c r="M73" s="3"/>
      <c r="N73" s="45"/>
      <c r="O73" s="49"/>
      <c r="P73" s="46"/>
      <c r="Q73" s="56" t="e">
        <f>VLOOKUP(P73,'2. list used packaging material'!$A:$D,4,FALSE)</f>
        <v>#N/A</v>
      </c>
      <c r="R73" s="3"/>
      <c r="S73" s="1"/>
      <c r="T73" s="56" t="e">
        <f>VLOOKUP(S73,'2. list used packaging material'!$A:$D,4,FALSE)</f>
        <v>#N/A</v>
      </c>
      <c r="U73" s="3"/>
      <c r="V73" s="1"/>
      <c r="W73" s="56" t="e">
        <f>VLOOKUP(V73,'2. list used packaging material'!$A:$D,4,FALSE)</f>
        <v>#N/A</v>
      </c>
      <c r="X73" s="3"/>
      <c r="Y73" s="1"/>
      <c r="Z73" s="56" t="e">
        <f>VLOOKUP(Y73,'2. list used packaging material'!$A:$D,4,FALSE)</f>
        <v>#N/A</v>
      </c>
      <c r="AA73" s="3"/>
      <c r="AB73" s="3"/>
      <c r="AC73" s="3"/>
      <c r="AD73" s="55"/>
      <c r="AE73" s="1"/>
      <c r="AF73" s="56" t="e">
        <f>VLOOKUP(AE73,'2. list used packaging material'!$A:$D,4,FALSE)</f>
        <v>#N/A</v>
      </c>
      <c r="AG73" s="3"/>
      <c r="AH73" s="1"/>
      <c r="AI73" s="56" t="e">
        <f>VLOOKUP(AH73,'2. list used packaging material'!$A:$D,4,FALSE)</f>
        <v>#N/A</v>
      </c>
      <c r="AJ73" s="3"/>
      <c r="AK73" s="1"/>
      <c r="AL73" s="56" t="e">
        <f>VLOOKUP(AK73,'2. list used packaging material'!$A:$D,4,FALSE)</f>
        <v>#N/A</v>
      </c>
      <c r="AM73" s="3"/>
    </row>
    <row r="74" spans="2:39" x14ac:dyDescent="0.25">
      <c r="B74" s="54"/>
      <c r="C74" s="55"/>
      <c r="D74" s="55"/>
      <c r="E74" s="55"/>
      <c r="F74" s="55"/>
      <c r="G74" s="55"/>
      <c r="H74" s="1"/>
      <c r="I74" s="56" t="e">
        <f>VLOOKUP(H74,'2. list used packaging material'!A:D,4,FALSE)</f>
        <v>#N/A</v>
      </c>
      <c r="J74" s="41"/>
      <c r="K74" s="3"/>
      <c r="L74" s="3"/>
      <c r="M74" s="3"/>
      <c r="N74" s="45"/>
      <c r="O74" s="49"/>
      <c r="P74" s="46"/>
      <c r="Q74" s="56" t="e">
        <f>VLOOKUP(P74,'2. list used packaging material'!$A:$D,4,FALSE)</f>
        <v>#N/A</v>
      </c>
      <c r="R74" s="3"/>
      <c r="S74" s="1"/>
      <c r="T74" s="56" t="e">
        <f>VLOOKUP(S74,'2. list used packaging material'!$A:$D,4,FALSE)</f>
        <v>#N/A</v>
      </c>
      <c r="U74" s="3"/>
      <c r="V74" s="1"/>
      <c r="W74" s="56" t="e">
        <f>VLOOKUP(V74,'2. list used packaging material'!$A:$D,4,FALSE)</f>
        <v>#N/A</v>
      </c>
      <c r="X74" s="3"/>
      <c r="Y74" s="1"/>
      <c r="Z74" s="56" t="e">
        <f>VLOOKUP(Y74,'2. list used packaging material'!$A:$D,4,FALSE)</f>
        <v>#N/A</v>
      </c>
      <c r="AA74" s="3"/>
      <c r="AB74" s="3"/>
      <c r="AC74" s="3"/>
      <c r="AD74" s="55"/>
      <c r="AE74" s="1"/>
      <c r="AF74" s="56" t="e">
        <f>VLOOKUP(AE74,'2. list used packaging material'!$A:$D,4,FALSE)</f>
        <v>#N/A</v>
      </c>
      <c r="AG74" s="3"/>
      <c r="AH74" s="1"/>
      <c r="AI74" s="56" t="e">
        <f>VLOOKUP(AH74,'2. list used packaging material'!$A:$D,4,FALSE)</f>
        <v>#N/A</v>
      </c>
      <c r="AJ74" s="3"/>
      <c r="AK74" s="1"/>
      <c r="AL74" s="56" t="e">
        <f>VLOOKUP(AK74,'2. list used packaging material'!$A:$D,4,FALSE)</f>
        <v>#N/A</v>
      </c>
      <c r="AM74" s="3"/>
    </row>
    <row r="75" spans="2:39" x14ac:dyDescent="0.25">
      <c r="B75" s="54"/>
      <c r="C75" s="55"/>
      <c r="D75" s="55"/>
      <c r="E75" s="55"/>
      <c r="F75" s="55"/>
      <c r="G75" s="55"/>
      <c r="H75" s="1"/>
      <c r="I75" s="56" t="e">
        <f>VLOOKUP(H75,'2. list used packaging material'!A:D,4,FALSE)</f>
        <v>#N/A</v>
      </c>
      <c r="J75" s="41"/>
      <c r="K75" s="3"/>
      <c r="L75" s="3"/>
      <c r="M75" s="3"/>
      <c r="N75" s="45"/>
      <c r="O75" s="49"/>
      <c r="P75" s="46"/>
      <c r="Q75" s="56" t="e">
        <f>VLOOKUP(P75,'2. list used packaging material'!$A:$D,4,FALSE)</f>
        <v>#N/A</v>
      </c>
      <c r="R75" s="3"/>
      <c r="S75" s="1"/>
      <c r="T75" s="56" t="e">
        <f>VLOOKUP(S75,'2. list used packaging material'!$A:$D,4,FALSE)</f>
        <v>#N/A</v>
      </c>
      <c r="U75" s="3"/>
      <c r="V75" s="1"/>
      <c r="W75" s="56" t="e">
        <f>VLOOKUP(V75,'2. list used packaging material'!$A:$D,4,FALSE)</f>
        <v>#N/A</v>
      </c>
      <c r="X75" s="3"/>
      <c r="Y75" s="1"/>
      <c r="Z75" s="56" t="e">
        <f>VLOOKUP(Y75,'2. list used packaging material'!$A:$D,4,FALSE)</f>
        <v>#N/A</v>
      </c>
      <c r="AA75" s="3"/>
      <c r="AB75" s="3"/>
      <c r="AC75" s="3"/>
      <c r="AD75" s="55"/>
      <c r="AE75" s="1"/>
      <c r="AF75" s="56" t="e">
        <f>VLOOKUP(AE75,'2. list used packaging material'!$A:$D,4,FALSE)</f>
        <v>#N/A</v>
      </c>
      <c r="AG75" s="3"/>
      <c r="AH75" s="1"/>
      <c r="AI75" s="56" t="e">
        <f>VLOOKUP(AH75,'2. list used packaging material'!$A:$D,4,FALSE)</f>
        <v>#N/A</v>
      </c>
      <c r="AJ75" s="3"/>
      <c r="AK75" s="1"/>
      <c r="AL75" s="56" t="e">
        <f>VLOOKUP(AK75,'2. list used packaging material'!$A:$D,4,FALSE)</f>
        <v>#N/A</v>
      </c>
      <c r="AM75" s="3"/>
    </row>
    <row r="76" spans="2:39" x14ac:dyDescent="0.25">
      <c r="B76" s="54"/>
      <c r="C76" s="55"/>
      <c r="D76" s="55"/>
      <c r="E76" s="55"/>
      <c r="F76" s="55"/>
      <c r="G76" s="55"/>
      <c r="H76" s="1"/>
      <c r="I76" s="56" t="e">
        <f>VLOOKUP(H76,'2. list used packaging material'!A:D,4,FALSE)</f>
        <v>#N/A</v>
      </c>
      <c r="J76" s="41"/>
      <c r="K76" s="3"/>
      <c r="L76" s="3"/>
      <c r="M76" s="3"/>
      <c r="N76" s="45"/>
      <c r="O76" s="49"/>
      <c r="P76" s="46"/>
      <c r="Q76" s="56" t="e">
        <f>VLOOKUP(P76,'2. list used packaging material'!$A:$D,4,FALSE)</f>
        <v>#N/A</v>
      </c>
      <c r="R76" s="3"/>
      <c r="S76" s="1"/>
      <c r="T76" s="56" t="e">
        <f>VLOOKUP(S76,'2. list used packaging material'!$A:$D,4,FALSE)</f>
        <v>#N/A</v>
      </c>
      <c r="U76" s="3"/>
      <c r="V76" s="1"/>
      <c r="W76" s="56" t="e">
        <f>VLOOKUP(V76,'2. list used packaging material'!$A:$D,4,FALSE)</f>
        <v>#N/A</v>
      </c>
      <c r="X76" s="3"/>
      <c r="Y76" s="1"/>
      <c r="Z76" s="56" t="e">
        <f>VLOOKUP(Y76,'2. list used packaging material'!$A:$D,4,FALSE)</f>
        <v>#N/A</v>
      </c>
      <c r="AA76" s="3"/>
      <c r="AB76" s="3"/>
      <c r="AC76" s="3"/>
      <c r="AD76" s="55"/>
      <c r="AE76" s="1"/>
      <c r="AF76" s="56" t="e">
        <f>VLOOKUP(AE76,'2. list used packaging material'!$A:$D,4,FALSE)</f>
        <v>#N/A</v>
      </c>
      <c r="AG76" s="3"/>
      <c r="AH76" s="1"/>
      <c r="AI76" s="56" t="e">
        <f>VLOOKUP(AH76,'2. list used packaging material'!$A:$D,4,FALSE)</f>
        <v>#N/A</v>
      </c>
      <c r="AJ76" s="3"/>
      <c r="AK76" s="1"/>
      <c r="AL76" s="56" t="e">
        <f>VLOOKUP(AK76,'2. list used packaging material'!$A:$D,4,FALSE)</f>
        <v>#N/A</v>
      </c>
      <c r="AM76" s="3"/>
    </row>
    <row r="77" spans="2:39" x14ac:dyDescent="0.25">
      <c r="B77" s="54"/>
      <c r="C77" s="55"/>
      <c r="D77" s="55"/>
      <c r="E77" s="55"/>
      <c r="F77" s="55"/>
      <c r="G77" s="55"/>
      <c r="H77" s="1"/>
      <c r="I77" s="56" t="e">
        <f>VLOOKUP(H77,'2. list used packaging material'!A:D,4,FALSE)</f>
        <v>#N/A</v>
      </c>
      <c r="J77" s="41"/>
      <c r="K77" s="3"/>
      <c r="L77" s="3"/>
      <c r="M77" s="3"/>
      <c r="N77" s="45"/>
      <c r="O77" s="49"/>
      <c r="P77" s="46"/>
      <c r="Q77" s="56" t="e">
        <f>VLOOKUP(P77,'2. list used packaging material'!$A:$D,4,FALSE)</f>
        <v>#N/A</v>
      </c>
      <c r="R77" s="3"/>
      <c r="S77" s="1"/>
      <c r="T77" s="56" t="e">
        <f>VLOOKUP(S77,'2. list used packaging material'!$A:$D,4,FALSE)</f>
        <v>#N/A</v>
      </c>
      <c r="U77" s="3"/>
      <c r="V77" s="1"/>
      <c r="W77" s="56" t="e">
        <f>VLOOKUP(V77,'2. list used packaging material'!$A:$D,4,FALSE)</f>
        <v>#N/A</v>
      </c>
      <c r="X77" s="3"/>
      <c r="Y77" s="1"/>
      <c r="Z77" s="56" t="e">
        <f>VLOOKUP(Y77,'2. list used packaging material'!$A:$D,4,FALSE)</f>
        <v>#N/A</v>
      </c>
      <c r="AA77" s="3"/>
      <c r="AB77" s="3"/>
      <c r="AC77" s="3"/>
      <c r="AD77" s="55"/>
      <c r="AE77" s="1"/>
      <c r="AF77" s="56" t="e">
        <f>VLOOKUP(AE77,'2. list used packaging material'!$A:$D,4,FALSE)</f>
        <v>#N/A</v>
      </c>
      <c r="AG77" s="3"/>
      <c r="AH77" s="1"/>
      <c r="AI77" s="56" t="e">
        <f>VLOOKUP(AH77,'2. list used packaging material'!$A:$D,4,FALSE)</f>
        <v>#N/A</v>
      </c>
      <c r="AJ77" s="3"/>
      <c r="AK77" s="1"/>
      <c r="AL77" s="56" t="e">
        <f>VLOOKUP(AK77,'2. list used packaging material'!$A:$D,4,FALSE)</f>
        <v>#N/A</v>
      </c>
      <c r="AM77" s="3"/>
    </row>
    <row r="78" spans="2:39" x14ac:dyDescent="0.25">
      <c r="B78" s="54"/>
      <c r="C78" s="55"/>
      <c r="D78" s="55"/>
      <c r="E78" s="55"/>
      <c r="F78" s="55"/>
      <c r="G78" s="55"/>
      <c r="H78" s="1"/>
      <c r="I78" s="56" t="e">
        <f>VLOOKUP(H78,'2. list used packaging material'!A:D,4,FALSE)</f>
        <v>#N/A</v>
      </c>
      <c r="J78" s="41"/>
      <c r="K78" s="3"/>
      <c r="L78" s="3"/>
      <c r="M78" s="3"/>
      <c r="N78" s="45"/>
      <c r="O78" s="49"/>
      <c r="P78" s="46"/>
      <c r="Q78" s="56" t="e">
        <f>VLOOKUP(P78,'2. list used packaging material'!$A:$D,4,FALSE)</f>
        <v>#N/A</v>
      </c>
      <c r="R78" s="3"/>
      <c r="S78" s="1"/>
      <c r="T78" s="56" t="e">
        <f>VLOOKUP(S78,'2. list used packaging material'!$A:$D,4,FALSE)</f>
        <v>#N/A</v>
      </c>
      <c r="U78" s="3"/>
      <c r="V78" s="1"/>
      <c r="W78" s="56" t="e">
        <f>VLOOKUP(V78,'2. list used packaging material'!$A:$D,4,FALSE)</f>
        <v>#N/A</v>
      </c>
      <c r="X78" s="3"/>
      <c r="Y78" s="1"/>
      <c r="Z78" s="56" t="e">
        <f>VLOOKUP(Y78,'2. list used packaging material'!$A:$D,4,FALSE)</f>
        <v>#N/A</v>
      </c>
      <c r="AA78" s="3"/>
      <c r="AB78" s="3"/>
      <c r="AC78" s="3"/>
      <c r="AD78" s="55"/>
      <c r="AE78" s="1"/>
      <c r="AF78" s="56" t="e">
        <f>VLOOKUP(AE78,'2. list used packaging material'!$A:$D,4,FALSE)</f>
        <v>#N/A</v>
      </c>
      <c r="AG78" s="3"/>
      <c r="AH78" s="1"/>
      <c r="AI78" s="56" t="e">
        <f>VLOOKUP(AH78,'2. list used packaging material'!$A:$D,4,FALSE)</f>
        <v>#N/A</v>
      </c>
      <c r="AJ78" s="3"/>
      <c r="AK78" s="1"/>
      <c r="AL78" s="56" t="e">
        <f>VLOOKUP(AK78,'2. list used packaging material'!$A:$D,4,FALSE)</f>
        <v>#N/A</v>
      </c>
      <c r="AM78" s="3"/>
    </row>
    <row r="79" spans="2:39" x14ac:dyDescent="0.25">
      <c r="B79" s="54"/>
      <c r="C79" s="55"/>
      <c r="D79" s="55"/>
      <c r="E79" s="55"/>
      <c r="F79" s="55"/>
      <c r="G79" s="55"/>
      <c r="H79" s="1"/>
      <c r="I79" s="56" t="e">
        <f>VLOOKUP(H79,'2. list used packaging material'!A:D,4,FALSE)</f>
        <v>#N/A</v>
      </c>
      <c r="J79" s="41"/>
      <c r="K79" s="3"/>
      <c r="L79" s="3"/>
      <c r="M79" s="3"/>
      <c r="N79" s="45"/>
      <c r="O79" s="49"/>
      <c r="P79" s="46"/>
      <c r="Q79" s="56" t="e">
        <f>VLOOKUP(P79,'2. list used packaging material'!$A:$D,4,FALSE)</f>
        <v>#N/A</v>
      </c>
      <c r="R79" s="3"/>
      <c r="S79" s="1"/>
      <c r="T79" s="56" t="e">
        <f>VLOOKUP(S79,'2. list used packaging material'!$A:$D,4,FALSE)</f>
        <v>#N/A</v>
      </c>
      <c r="U79" s="3"/>
      <c r="V79" s="1"/>
      <c r="W79" s="56" t="e">
        <f>VLOOKUP(V79,'2. list used packaging material'!$A:$D,4,FALSE)</f>
        <v>#N/A</v>
      </c>
      <c r="X79" s="3"/>
      <c r="Y79" s="1"/>
      <c r="Z79" s="56" t="e">
        <f>VLOOKUP(Y79,'2. list used packaging material'!$A:$D,4,FALSE)</f>
        <v>#N/A</v>
      </c>
      <c r="AA79" s="3"/>
      <c r="AB79" s="3"/>
      <c r="AC79" s="3"/>
      <c r="AD79" s="55"/>
      <c r="AE79" s="1"/>
      <c r="AF79" s="56" t="e">
        <f>VLOOKUP(AE79,'2. list used packaging material'!$A:$D,4,FALSE)</f>
        <v>#N/A</v>
      </c>
      <c r="AG79" s="3"/>
      <c r="AH79" s="1"/>
      <c r="AI79" s="56" t="e">
        <f>VLOOKUP(AH79,'2. list used packaging material'!$A:$D,4,FALSE)</f>
        <v>#N/A</v>
      </c>
      <c r="AJ79" s="3"/>
      <c r="AK79" s="1"/>
      <c r="AL79" s="56" t="e">
        <f>VLOOKUP(AK79,'2. list used packaging material'!$A:$D,4,FALSE)</f>
        <v>#N/A</v>
      </c>
      <c r="AM79" s="3"/>
    </row>
    <row r="80" spans="2:39" x14ac:dyDescent="0.25">
      <c r="B80" s="54"/>
      <c r="C80" s="55"/>
      <c r="D80" s="55"/>
      <c r="E80" s="55"/>
      <c r="F80" s="55"/>
      <c r="G80" s="55"/>
      <c r="H80" s="1"/>
      <c r="I80" s="56" t="e">
        <f>VLOOKUP(H80,'2. list used packaging material'!A:D,4,FALSE)</f>
        <v>#N/A</v>
      </c>
      <c r="J80" s="41"/>
      <c r="K80" s="3"/>
      <c r="L80" s="3"/>
      <c r="M80" s="3"/>
      <c r="N80" s="45"/>
      <c r="O80" s="49"/>
      <c r="P80" s="46"/>
      <c r="Q80" s="56" t="e">
        <f>VLOOKUP(P80,'2. list used packaging material'!$A:$D,4,FALSE)</f>
        <v>#N/A</v>
      </c>
      <c r="R80" s="3"/>
      <c r="S80" s="1"/>
      <c r="T80" s="56" t="e">
        <f>VLOOKUP(S80,'2. list used packaging material'!$A:$D,4,FALSE)</f>
        <v>#N/A</v>
      </c>
      <c r="U80" s="3"/>
      <c r="V80" s="1"/>
      <c r="W80" s="56" t="e">
        <f>VLOOKUP(V80,'2. list used packaging material'!$A:$D,4,FALSE)</f>
        <v>#N/A</v>
      </c>
      <c r="X80" s="3"/>
      <c r="Y80" s="1"/>
      <c r="Z80" s="56" t="e">
        <f>VLOOKUP(Y80,'2. list used packaging material'!$A:$D,4,FALSE)</f>
        <v>#N/A</v>
      </c>
      <c r="AA80" s="3"/>
      <c r="AB80" s="3"/>
      <c r="AC80" s="3"/>
      <c r="AD80" s="55"/>
      <c r="AE80" s="1"/>
      <c r="AF80" s="56" t="e">
        <f>VLOOKUP(AE80,'2. list used packaging material'!$A:$D,4,FALSE)</f>
        <v>#N/A</v>
      </c>
      <c r="AG80" s="3"/>
      <c r="AH80" s="1"/>
      <c r="AI80" s="56" t="e">
        <f>VLOOKUP(AH80,'2. list used packaging material'!$A:$D,4,FALSE)</f>
        <v>#N/A</v>
      </c>
      <c r="AJ80" s="3"/>
      <c r="AK80" s="1"/>
      <c r="AL80" s="56" t="e">
        <f>VLOOKUP(AK80,'2. list used packaging material'!$A:$D,4,FALSE)</f>
        <v>#N/A</v>
      </c>
      <c r="AM80" s="3"/>
    </row>
    <row r="81" spans="2:39" x14ac:dyDescent="0.25">
      <c r="B81" s="54"/>
      <c r="C81" s="55"/>
      <c r="D81" s="55"/>
      <c r="E81" s="55"/>
      <c r="F81" s="55"/>
      <c r="G81" s="55"/>
      <c r="H81" s="1"/>
      <c r="I81" s="56" t="e">
        <f>VLOOKUP(H81,'2. list used packaging material'!A:D,4,FALSE)</f>
        <v>#N/A</v>
      </c>
      <c r="J81" s="41"/>
      <c r="K81" s="3"/>
      <c r="L81" s="3"/>
      <c r="M81" s="3"/>
      <c r="N81" s="45"/>
      <c r="O81" s="49"/>
      <c r="P81" s="46"/>
      <c r="Q81" s="56" t="e">
        <f>VLOOKUP(P81,'2. list used packaging material'!$A:$D,4,FALSE)</f>
        <v>#N/A</v>
      </c>
      <c r="R81" s="3"/>
      <c r="S81" s="1"/>
      <c r="T81" s="56" t="e">
        <f>VLOOKUP(S81,'2. list used packaging material'!$A:$D,4,FALSE)</f>
        <v>#N/A</v>
      </c>
      <c r="U81" s="3"/>
      <c r="V81" s="1"/>
      <c r="W81" s="56" t="e">
        <f>VLOOKUP(V81,'2. list used packaging material'!$A:$D,4,FALSE)</f>
        <v>#N/A</v>
      </c>
      <c r="X81" s="3"/>
      <c r="Y81" s="1"/>
      <c r="Z81" s="56" t="e">
        <f>VLOOKUP(Y81,'2. list used packaging material'!$A:$D,4,FALSE)</f>
        <v>#N/A</v>
      </c>
      <c r="AA81" s="3"/>
      <c r="AB81" s="3"/>
      <c r="AC81" s="3"/>
      <c r="AD81" s="55"/>
      <c r="AE81" s="1"/>
      <c r="AF81" s="56" t="e">
        <f>VLOOKUP(AE81,'2. list used packaging material'!$A:$D,4,FALSE)</f>
        <v>#N/A</v>
      </c>
      <c r="AG81" s="3"/>
      <c r="AH81" s="1"/>
      <c r="AI81" s="56" t="e">
        <f>VLOOKUP(AH81,'2. list used packaging material'!$A:$D,4,FALSE)</f>
        <v>#N/A</v>
      </c>
      <c r="AJ81" s="3"/>
      <c r="AK81" s="1"/>
      <c r="AL81" s="56" t="e">
        <f>VLOOKUP(AK81,'2. list used packaging material'!$A:$D,4,FALSE)</f>
        <v>#N/A</v>
      </c>
      <c r="AM81" s="3"/>
    </row>
    <row r="82" spans="2:39" x14ac:dyDescent="0.25">
      <c r="B82" s="54"/>
      <c r="C82" s="55"/>
      <c r="D82" s="55"/>
      <c r="E82" s="55"/>
      <c r="F82" s="55"/>
      <c r="G82" s="55"/>
      <c r="H82" s="1"/>
      <c r="I82" s="56" t="e">
        <f>VLOOKUP(H82,'2. list used packaging material'!A:D,4,FALSE)</f>
        <v>#N/A</v>
      </c>
      <c r="J82" s="41"/>
      <c r="K82" s="3"/>
      <c r="L82" s="3"/>
      <c r="M82" s="3"/>
      <c r="N82" s="45"/>
      <c r="O82" s="49"/>
      <c r="P82" s="46"/>
      <c r="Q82" s="56" t="e">
        <f>VLOOKUP(P82,'2. list used packaging material'!$A:$D,4,FALSE)</f>
        <v>#N/A</v>
      </c>
      <c r="R82" s="3"/>
      <c r="S82" s="1"/>
      <c r="T82" s="56" t="e">
        <f>VLOOKUP(S82,'2. list used packaging material'!$A:$D,4,FALSE)</f>
        <v>#N/A</v>
      </c>
      <c r="U82" s="3"/>
      <c r="V82" s="1"/>
      <c r="W82" s="56" t="e">
        <f>VLOOKUP(V82,'2. list used packaging material'!$A:$D,4,FALSE)</f>
        <v>#N/A</v>
      </c>
      <c r="X82" s="3"/>
      <c r="Y82" s="1"/>
      <c r="Z82" s="56" t="e">
        <f>VLOOKUP(Y82,'2. list used packaging material'!$A:$D,4,FALSE)</f>
        <v>#N/A</v>
      </c>
      <c r="AA82" s="3"/>
      <c r="AB82" s="3"/>
      <c r="AC82" s="3"/>
      <c r="AD82" s="55"/>
      <c r="AE82" s="1"/>
      <c r="AF82" s="56" t="e">
        <f>VLOOKUP(AE82,'2. list used packaging material'!$A:$D,4,FALSE)</f>
        <v>#N/A</v>
      </c>
      <c r="AG82" s="3"/>
      <c r="AH82" s="1"/>
      <c r="AI82" s="56" t="e">
        <f>VLOOKUP(AH82,'2. list used packaging material'!$A:$D,4,FALSE)</f>
        <v>#N/A</v>
      </c>
      <c r="AJ82" s="3"/>
      <c r="AK82" s="1"/>
      <c r="AL82" s="56" t="e">
        <f>VLOOKUP(AK82,'2. list used packaging material'!$A:$D,4,FALSE)</f>
        <v>#N/A</v>
      </c>
      <c r="AM82" s="3"/>
    </row>
    <row r="83" spans="2:39" x14ac:dyDescent="0.25">
      <c r="B83" s="54"/>
      <c r="C83" s="55"/>
      <c r="D83" s="55"/>
      <c r="E83" s="55"/>
      <c r="F83" s="55"/>
      <c r="G83" s="55"/>
      <c r="H83" s="1"/>
      <c r="I83" s="56" t="e">
        <f>VLOOKUP(H83,'2. list used packaging material'!A:D,4,FALSE)</f>
        <v>#N/A</v>
      </c>
      <c r="J83" s="41"/>
      <c r="K83" s="3"/>
      <c r="L83" s="3"/>
      <c r="M83" s="3"/>
      <c r="N83" s="45"/>
      <c r="O83" s="49"/>
      <c r="P83" s="46"/>
      <c r="Q83" s="56" t="e">
        <f>VLOOKUP(P83,'2. list used packaging material'!$A:$D,4,FALSE)</f>
        <v>#N/A</v>
      </c>
      <c r="R83" s="3"/>
      <c r="S83" s="1"/>
      <c r="T83" s="56" t="e">
        <f>VLOOKUP(S83,'2. list used packaging material'!$A:$D,4,FALSE)</f>
        <v>#N/A</v>
      </c>
      <c r="U83" s="3"/>
      <c r="V83" s="1"/>
      <c r="W83" s="56" t="e">
        <f>VLOOKUP(V83,'2. list used packaging material'!$A:$D,4,FALSE)</f>
        <v>#N/A</v>
      </c>
      <c r="X83" s="3"/>
      <c r="Y83" s="1"/>
      <c r="Z83" s="56" t="e">
        <f>VLOOKUP(Y83,'2. list used packaging material'!$A:$D,4,FALSE)</f>
        <v>#N/A</v>
      </c>
      <c r="AA83" s="3"/>
      <c r="AB83" s="3"/>
      <c r="AC83" s="3"/>
      <c r="AD83" s="55"/>
      <c r="AE83" s="1"/>
      <c r="AF83" s="56" t="e">
        <f>VLOOKUP(AE83,'2. list used packaging material'!$A:$D,4,FALSE)</f>
        <v>#N/A</v>
      </c>
      <c r="AG83" s="3"/>
      <c r="AH83" s="1"/>
      <c r="AI83" s="56" t="e">
        <f>VLOOKUP(AH83,'2. list used packaging material'!$A:$D,4,FALSE)</f>
        <v>#N/A</v>
      </c>
      <c r="AJ83" s="3"/>
      <c r="AK83" s="1"/>
      <c r="AL83" s="56" t="e">
        <f>VLOOKUP(AK83,'2. list used packaging material'!$A:$D,4,FALSE)</f>
        <v>#N/A</v>
      </c>
      <c r="AM83" s="3"/>
    </row>
    <row r="84" spans="2:39" x14ac:dyDescent="0.25">
      <c r="B84" s="54"/>
      <c r="C84" s="55"/>
      <c r="D84" s="55"/>
      <c r="E84" s="55"/>
      <c r="F84" s="55"/>
      <c r="G84" s="55"/>
      <c r="H84" s="1"/>
      <c r="I84" s="56" t="e">
        <f>VLOOKUP(H84,'2. list used packaging material'!A:D,4,FALSE)</f>
        <v>#N/A</v>
      </c>
      <c r="J84" s="41"/>
      <c r="K84" s="3"/>
      <c r="L84" s="3"/>
      <c r="M84" s="3"/>
      <c r="N84" s="45"/>
      <c r="O84" s="49"/>
      <c r="P84" s="46"/>
      <c r="Q84" s="56" t="e">
        <f>VLOOKUP(P84,'2. list used packaging material'!$A:$D,4,FALSE)</f>
        <v>#N/A</v>
      </c>
      <c r="R84" s="3"/>
      <c r="S84" s="1"/>
      <c r="T84" s="56" t="e">
        <f>VLOOKUP(S84,'2. list used packaging material'!$A:$D,4,FALSE)</f>
        <v>#N/A</v>
      </c>
      <c r="U84" s="3"/>
      <c r="V84" s="1"/>
      <c r="W84" s="56" t="e">
        <f>VLOOKUP(V84,'2. list used packaging material'!$A:$D,4,FALSE)</f>
        <v>#N/A</v>
      </c>
      <c r="X84" s="3"/>
      <c r="Y84" s="1"/>
      <c r="Z84" s="56" t="e">
        <f>VLOOKUP(Y84,'2. list used packaging material'!$A:$D,4,FALSE)</f>
        <v>#N/A</v>
      </c>
      <c r="AA84" s="3"/>
      <c r="AB84" s="3"/>
      <c r="AC84" s="3"/>
      <c r="AD84" s="55"/>
      <c r="AE84" s="1"/>
      <c r="AF84" s="56" t="e">
        <f>VLOOKUP(AE84,'2. list used packaging material'!$A:$D,4,FALSE)</f>
        <v>#N/A</v>
      </c>
      <c r="AG84" s="3"/>
      <c r="AH84" s="1"/>
      <c r="AI84" s="56" t="e">
        <f>VLOOKUP(AH84,'2. list used packaging material'!$A:$D,4,FALSE)</f>
        <v>#N/A</v>
      </c>
      <c r="AJ84" s="3"/>
      <c r="AK84" s="1"/>
      <c r="AL84" s="56" t="e">
        <f>VLOOKUP(AK84,'2. list used packaging material'!$A:$D,4,FALSE)</f>
        <v>#N/A</v>
      </c>
      <c r="AM84" s="3"/>
    </row>
    <row r="85" spans="2:39" x14ac:dyDescent="0.25">
      <c r="B85" s="54"/>
      <c r="C85" s="55"/>
      <c r="D85" s="55"/>
      <c r="E85" s="55"/>
      <c r="F85" s="55"/>
      <c r="G85" s="55"/>
      <c r="H85" s="1"/>
      <c r="I85" s="56" t="e">
        <f>VLOOKUP(H85,'2. list used packaging material'!A:D,4,FALSE)</f>
        <v>#N/A</v>
      </c>
      <c r="J85" s="41"/>
      <c r="K85" s="3"/>
      <c r="L85" s="3"/>
      <c r="M85" s="3"/>
      <c r="N85" s="45"/>
      <c r="O85" s="49"/>
      <c r="P85" s="46"/>
      <c r="Q85" s="56" t="e">
        <f>VLOOKUP(P85,'2. list used packaging material'!$A:$D,4,FALSE)</f>
        <v>#N/A</v>
      </c>
      <c r="R85" s="3"/>
      <c r="S85" s="1"/>
      <c r="T85" s="56" t="e">
        <f>VLOOKUP(S85,'2. list used packaging material'!$A:$D,4,FALSE)</f>
        <v>#N/A</v>
      </c>
      <c r="U85" s="3"/>
      <c r="V85" s="1"/>
      <c r="W85" s="56" t="e">
        <f>VLOOKUP(V85,'2. list used packaging material'!$A:$D,4,FALSE)</f>
        <v>#N/A</v>
      </c>
      <c r="X85" s="3"/>
      <c r="Y85" s="1"/>
      <c r="Z85" s="56" t="e">
        <f>VLOOKUP(Y85,'2. list used packaging material'!$A:$D,4,FALSE)</f>
        <v>#N/A</v>
      </c>
      <c r="AA85" s="3"/>
      <c r="AB85" s="3"/>
      <c r="AC85" s="3"/>
      <c r="AD85" s="55"/>
      <c r="AE85" s="1"/>
      <c r="AF85" s="56" t="e">
        <f>VLOOKUP(AE85,'2. list used packaging material'!$A:$D,4,FALSE)</f>
        <v>#N/A</v>
      </c>
      <c r="AG85" s="3"/>
      <c r="AH85" s="1"/>
      <c r="AI85" s="56" t="e">
        <f>VLOOKUP(AH85,'2. list used packaging material'!$A:$D,4,FALSE)</f>
        <v>#N/A</v>
      </c>
      <c r="AJ85" s="3"/>
      <c r="AK85" s="1"/>
      <c r="AL85" s="56" t="e">
        <f>VLOOKUP(AK85,'2. list used packaging material'!$A:$D,4,FALSE)</f>
        <v>#N/A</v>
      </c>
      <c r="AM85" s="3"/>
    </row>
    <row r="86" spans="2:39" x14ac:dyDescent="0.25">
      <c r="B86" s="54"/>
      <c r="C86" s="55"/>
      <c r="D86" s="55"/>
      <c r="E86" s="55"/>
      <c r="F86" s="55"/>
      <c r="G86" s="55"/>
      <c r="H86" s="1"/>
      <c r="I86" s="56" t="e">
        <f>VLOOKUP(H86,'2. list used packaging material'!A:D,4,FALSE)</f>
        <v>#N/A</v>
      </c>
      <c r="J86" s="41"/>
      <c r="K86" s="3"/>
      <c r="L86" s="3"/>
      <c r="M86" s="3"/>
      <c r="N86" s="45"/>
      <c r="O86" s="49"/>
      <c r="P86" s="46"/>
      <c r="Q86" s="56" t="e">
        <f>VLOOKUP(P86,'2. list used packaging material'!$A:$D,4,FALSE)</f>
        <v>#N/A</v>
      </c>
      <c r="R86" s="3"/>
      <c r="S86" s="1"/>
      <c r="T86" s="56" t="e">
        <f>VLOOKUP(S86,'2. list used packaging material'!$A:$D,4,FALSE)</f>
        <v>#N/A</v>
      </c>
      <c r="U86" s="3"/>
      <c r="V86" s="1"/>
      <c r="W86" s="56" t="e">
        <f>VLOOKUP(V86,'2. list used packaging material'!$A:$D,4,FALSE)</f>
        <v>#N/A</v>
      </c>
      <c r="X86" s="3"/>
      <c r="Y86" s="1"/>
      <c r="Z86" s="56" t="e">
        <f>VLOOKUP(Y86,'2. list used packaging material'!$A:$D,4,FALSE)</f>
        <v>#N/A</v>
      </c>
      <c r="AA86" s="3"/>
      <c r="AB86" s="3"/>
      <c r="AC86" s="3"/>
      <c r="AD86" s="55"/>
      <c r="AE86" s="1"/>
      <c r="AF86" s="56" t="e">
        <f>VLOOKUP(AE86,'2. list used packaging material'!$A:$D,4,FALSE)</f>
        <v>#N/A</v>
      </c>
      <c r="AG86" s="3"/>
      <c r="AH86" s="1"/>
      <c r="AI86" s="56" t="e">
        <f>VLOOKUP(AH86,'2. list used packaging material'!$A:$D,4,FALSE)</f>
        <v>#N/A</v>
      </c>
      <c r="AJ86" s="3"/>
      <c r="AK86" s="1"/>
      <c r="AL86" s="56" t="e">
        <f>VLOOKUP(AK86,'2. list used packaging material'!$A:$D,4,FALSE)</f>
        <v>#N/A</v>
      </c>
      <c r="AM86" s="3"/>
    </row>
    <row r="87" spans="2:39" x14ac:dyDescent="0.25">
      <c r="B87" s="54"/>
      <c r="C87" s="55"/>
      <c r="D87" s="55"/>
      <c r="E87" s="55"/>
      <c r="F87" s="55"/>
      <c r="G87" s="55"/>
      <c r="H87" s="1"/>
      <c r="I87" s="56" t="e">
        <f>VLOOKUP(H87,'2. list used packaging material'!A:D,4,FALSE)</f>
        <v>#N/A</v>
      </c>
      <c r="J87" s="41"/>
      <c r="K87" s="3"/>
      <c r="L87" s="3"/>
      <c r="M87" s="3"/>
      <c r="N87" s="45"/>
      <c r="O87" s="49"/>
      <c r="P87" s="46"/>
      <c r="Q87" s="56" t="e">
        <f>VLOOKUP(P87,'2. list used packaging material'!$A:$D,4,FALSE)</f>
        <v>#N/A</v>
      </c>
      <c r="R87" s="3"/>
      <c r="S87" s="1"/>
      <c r="T87" s="56" t="e">
        <f>VLOOKUP(S87,'2. list used packaging material'!$A:$D,4,FALSE)</f>
        <v>#N/A</v>
      </c>
      <c r="U87" s="3"/>
      <c r="V87" s="1"/>
      <c r="W87" s="56" t="e">
        <f>VLOOKUP(V87,'2. list used packaging material'!$A:$D,4,FALSE)</f>
        <v>#N/A</v>
      </c>
      <c r="X87" s="3"/>
      <c r="Y87" s="1"/>
      <c r="Z87" s="56" t="e">
        <f>VLOOKUP(Y87,'2. list used packaging material'!$A:$D,4,FALSE)</f>
        <v>#N/A</v>
      </c>
      <c r="AA87" s="3"/>
      <c r="AB87" s="3"/>
      <c r="AC87" s="3"/>
      <c r="AD87" s="55"/>
      <c r="AE87" s="1"/>
      <c r="AF87" s="56" t="e">
        <f>VLOOKUP(AE87,'2. list used packaging material'!$A:$D,4,FALSE)</f>
        <v>#N/A</v>
      </c>
      <c r="AG87" s="3"/>
      <c r="AH87" s="1"/>
      <c r="AI87" s="56" t="e">
        <f>VLOOKUP(AH87,'2. list used packaging material'!$A:$D,4,FALSE)</f>
        <v>#N/A</v>
      </c>
      <c r="AJ87" s="3"/>
      <c r="AK87" s="1"/>
      <c r="AL87" s="56" t="e">
        <f>VLOOKUP(AK87,'2. list used packaging material'!$A:$D,4,FALSE)</f>
        <v>#N/A</v>
      </c>
      <c r="AM87" s="3"/>
    </row>
    <row r="88" spans="2:39" x14ac:dyDescent="0.25">
      <c r="B88" s="54"/>
      <c r="C88" s="55"/>
      <c r="D88" s="55"/>
      <c r="E88" s="55"/>
      <c r="F88" s="55"/>
      <c r="G88" s="55"/>
      <c r="H88" s="1"/>
      <c r="I88" s="56" t="e">
        <f>VLOOKUP(H88,'2. list used packaging material'!A:D,4,FALSE)</f>
        <v>#N/A</v>
      </c>
      <c r="J88" s="41"/>
      <c r="K88" s="3"/>
      <c r="L88" s="3"/>
      <c r="M88" s="3"/>
      <c r="N88" s="45"/>
      <c r="O88" s="49"/>
      <c r="P88" s="46"/>
      <c r="Q88" s="56" t="e">
        <f>VLOOKUP(P88,'2. list used packaging material'!$A:$D,4,FALSE)</f>
        <v>#N/A</v>
      </c>
      <c r="R88" s="3"/>
      <c r="S88" s="1"/>
      <c r="T88" s="56" t="e">
        <f>VLOOKUP(S88,'2. list used packaging material'!$A:$D,4,FALSE)</f>
        <v>#N/A</v>
      </c>
      <c r="U88" s="3"/>
      <c r="V88" s="1"/>
      <c r="W88" s="56" t="e">
        <f>VLOOKUP(V88,'2. list used packaging material'!$A:$D,4,FALSE)</f>
        <v>#N/A</v>
      </c>
      <c r="X88" s="3"/>
      <c r="Y88" s="1"/>
      <c r="Z88" s="56" t="e">
        <f>VLOOKUP(Y88,'2. list used packaging material'!$A:$D,4,FALSE)</f>
        <v>#N/A</v>
      </c>
      <c r="AA88" s="3"/>
      <c r="AB88" s="3"/>
      <c r="AC88" s="3"/>
      <c r="AD88" s="55"/>
      <c r="AE88" s="1"/>
      <c r="AF88" s="56" t="e">
        <f>VLOOKUP(AE88,'2. list used packaging material'!$A:$D,4,FALSE)</f>
        <v>#N/A</v>
      </c>
      <c r="AG88" s="3"/>
      <c r="AH88" s="1"/>
      <c r="AI88" s="56" t="e">
        <f>VLOOKUP(AH88,'2. list used packaging material'!$A:$D,4,FALSE)</f>
        <v>#N/A</v>
      </c>
      <c r="AJ88" s="3"/>
      <c r="AK88" s="1"/>
      <c r="AL88" s="56" t="e">
        <f>VLOOKUP(AK88,'2. list used packaging material'!$A:$D,4,FALSE)</f>
        <v>#N/A</v>
      </c>
      <c r="AM88" s="3"/>
    </row>
    <row r="89" spans="2:39" x14ac:dyDescent="0.25">
      <c r="B89" s="54"/>
      <c r="C89" s="55"/>
      <c r="D89" s="55"/>
      <c r="E89" s="55"/>
      <c r="F89" s="55"/>
      <c r="G89" s="55"/>
      <c r="H89" s="1"/>
      <c r="I89" s="56" t="e">
        <f>VLOOKUP(H89,'2. list used packaging material'!A:D,4,FALSE)</f>
        <v>#N/A</v>
      </c>
      <c r="J89" s="41"/>
      <c r="K89" s="3"/>
      <c r="L89" s="3"/>
      <c r="M89" s="3"/>
      <c r="N89" s="45"/>
      <c r="O89" s="49"/>
      <c r="P89" s="46"/>
      <c r="Q89" s="56" t="e">
        <f>VLOOKUP(P89,'2. list used packaging material'!$A:$D,4,FALSE)</f>
        <v>#N/A</v>
      </c>
      <c r="R89" s="3"/>
      <c r="S89" s="1"/>
      <c r="T89" s="56" t="e">
        <f>VLOOKUP(S89,'2. list used packaging material'!$A:$D,4,FALSE)</f>
        <v>#N/A</v>
      </c>
      <c r="U89" s="3"/>
      <c r="V89" s="1"/>
      <c r="W89" s="56" t="e">
        <f>VLOOKUP(V89,'2. list used packaging material'!$A:$D,4,FALSE)</f>
        <v>#N/A</v>
      </c>
      <c r="X89" s="3"/>
      <c r="Y89" s="1"/>
      <c r="Z89" s="56" t="e">
        <f>VLOOKUP(Y89,'2. list used packaging material'!$A:$D,4,FALSE)</f>
        <v>#N/A</v>
      </c>
      <c r="AA89" s="3"/>
      <c r="AB89" s="3"/>
      <c r="AC89" s="3"/>
      <c r="AD89" s="55"/>
      <c r="AE89" s="1"/>
      <c r="AF89" s="56" t="e">
        <f>VLOOKUP(AE89,'2. list used packaging material'!$A:$D,4,FALSE)</f>
        <v>#N/A</v>
      </c>
      <c r="AG89" s="3"/>
      <c r="AH89" s="1"/>
      <c r="AI89" s="56" t="e">
        <f>VLOOKUP(AH89,'2. list used packaging material'!$A:$D,4,FALSE)</f>
        <v>#N/A</v>
      </c>
      <c r="AJ89" s="3"/>
      <c r="AK89" s="1"/>
      <c r="AL89" s="56" t="e">
        <f>VLOOKUP(AK89,'2. list used packaging material'!$A:$D,4,FALSE)</f>
        <v>#N/A</v>
      </c>
      <c r="AM89" s="3"/>
    </row>
    <row r="90" spans="2:39" x14ac:dyDescent="0.25">
      <c r="B90" s="54"/>
      <c r="C90" s="55"/>
      <c r="D90" s="55"/>
      <c r="E90" s="55"/>
      <c r="F90" s="55"/>
      <c r="G90" s="55"/>
      <c r="H90" s="1"/>
      <c r="I90" s="56" t="e">
        <f>VLOOKUP(H90,'2. list used packaging material'!A:D,4,FALSE)</f>
        <v>#N/A</v>
      </c>
      <c r="J90" s="41"/>
      <c r="K90" s="3"/>
      <c r="L90" s="3"/>
      <c r="M90" s="3"/>
      <c r="N90" s="45"/>
      <c r="O90" s="49"/>
      <c r="P90" s="46"/>
      <c r="Q90" s="56" t="e">
        <f>VLOOKUP(P90,'2. list used packaging material'!$A:$D,4,FALSE)</f>
        <v>#N/A</v>
      </c>
      <c r="R90" s="3"/>
      <c r="S90" s="1"/>
      <c r="T90" s="56" t="e">
        <f>VLOOKUP(S90,'2. list used packaging material'!$A:$D,4,FALSE)</f>
        <v>#N/A</v>
      </c>
      <c r="U90" s="3"/>
      <c r="V90" s="1"/>
      <c r="W90" s="56" t="e">
        <f>VLOOKUP(V90,'2. list used packaging material'!$A:$D,4,FALSE)</f>
        <v>#N/A</v>
      </c>
      <c r="X90" s="3"/>
      <c r="Y90" s="1"/>
      <c r="Z90" s="56" t="e">
        <f>VLOOKUP(Y90,'2. list used packaging material'!$A:$D,4,FALSE)</f>
        <v>#N/A</v>
      </c>
      <c r="AA90" s="3"/>
      <c r="AB90" s="3"/>
      <c r="AC90" s="3"/>
      <c r="AD90" s="55"/>
      <c r="AE90" s="1"/>
      <c r="AF90" s="56" t="e">
        <f>VLOOKUP(AE90,'2. list used packaging material'!$A:$D,4,FALSE)</f>
        <v>#N/A</v>
      </c>
      <c r="AG90" s="3"/>
      <c r="AH90" s="1"/>
      <c r="AI90" s="56" t="e">
        <f>VLOOKUP(AH90,'2. list used packaging material'!$A:$D,4,FALSE)</f>
        <v>#N/A</v>
      </c>
      <c r="AJ90" s="3"/>
      <c r="AK90" s="1"/>
      <c r="AL90" s="56" t="e">
        <f>VLOOKUP(AK90,'2. list used packaging material'!$A:$D,4,FALSE)</f>
        <v>#N/A</v>
      </c>
      <c r="AM90" s="3"/>
    </row>
    <row r="91" spans="2:39" x14ac:dyDescent="0.25">
      <c r="B91" s="54"/>
      <c r="C91" s="55"/>
      <c r="D91" s="55"/>
      <c r="E91" s="55"/>
      <c r="F91" s="55"/>
      <c r="G91" s="55"/>
      <c r="H91" s="1"/>
      <c r="I91" s="56" t="e">
        <f>VLOOKUP(H91,'2. list used packaging material'!A:D,4,FALSE)</f>
        <v>#N/A</v>
      </c>
      <c r="J91" s="41"/>
      <c r="K91" s="3"/>
      <c r="L91" s="3"/>
      <c r="M91" s="3"/>
      <c r="N91" s="45"/>
      <c r="O91" s="49"/>
      <c r="P91" s="46"/>
      <c r="Q91" s="56" t="e">
        <f>VLOOKUP(P91,'2. list used packaging material'!$A:$D,4,FALSE)</f>
        <v>#N/A</v>
      </c>
      <c r="R91" s="3"/>
      <c r="S91" s="1"/>
      <c r="T91" s="56" t="e">
        <f>VLOOKUP(S91,'2. list used packaging material'!$A:$D,4,FALSE)</f>
        <v>#N/A</v>
      </c>
      <c r="U91" s="3"/>
      <c r="V91" s="1"/>
      <c r="W91" s="56" t="e">
        <f>VLOOKUP(V91,'2. list used packaging material'!$A:$D,4,FALSE)</f>
        <v>#N/A</v>
      </c>
      <c r="X91" s="3"/>
      <c r="Y91" s="1"/>
      <c r="Z91" s="56" t="e">
        <f>VLOOKUP(Y91,'2. list used packaging material'!$A:$D,4,FALSE)</f>
        <v>#N/A</v>
      </c>
      <c r="AA91" s="3"/>
      <c r="AB91" s="3"/>
      <c r="AC91" s="3"/>
      <c r="AD91" s="55"/>
      <c r="AE91" s="1"/>
      <c r="AF91" s="56" t="e">
        <f>VLOOKUP(AE91,'2. list used packaging material'!$A:$D,4,FALSE)</f>
        <v>#N/A</v>
      </c>
      <c r="AG91" s="3"/>
      <c r="AH91" s="1"/>
      <c r="AI91" s="56" t="e">
        <f>VLOOKUP(AH91,'2. list used packaging material'!$A:$D,4,FALSE)</f>
        <v>#N/A</v>
      </c>
      <c r="AJ91" s="3"/>
      <c r="AK91" s="1"/>
      <c r="AL91" s="56" t="e">
        <f>VLOOKUP(AK91,'2. list used packaging material'!$A:$D,4,FALSE)</f>
        <v>#N/A</v>
      </c>
      <c r="AM91" s="3"/>
    </row>
    <row r="92" spans="2:39" x14ac:dyDescent="0.25">
      <c r="B92" s="54"/>
      <c r="C92" s="55"/>
      <c r="D92" s="55"/>
      <c r="E92" s="55"/>
      <c r="F92" s="55"/>
      <c r="G92" s="55"/>
      <c r="H92" s="1"/>
      <c r="I92" s="56" t="e">
        <f>VLOOKUP(H92,'2. list used packaging material'!A:D,4,FALSE)</f>
        <v>#N/A</v>
      </c>
      <c r="J92" s="41"/>
      <c r="K92" s="3"/>
      <c r="L92" s="3"/>
      <c r="M92" s="3"/>
      <c r="N92" s="45"/>
      <c r="O92" s="49"/>
      <c r="P92" s="46"/>
      <c r="Q92" s="56" t="e">
        <f>VLOOKUP(P92,'2. list used packaging material'!$A:$D,4,FALSE)</f>
        <v>#N/A</v>
      </c>
      <c r="R92" s="3"/>
      <c r="S92" s="1"/>
      <c r="T92" s="56" t="e">
        <f>VLOOKUP(S92,'2. list used packaging material'!$A:$D,4,FALSE)</f>
        <v>#N/A</v>
      </c>
      <c r="U92" s="3"/>
      <c r="V92" s="1"/>
      <c r="W92" s="56" t="e">
        <f>VLOOKUP(V92,'2. list used packaging material'!$A:$D,4,FALSE)</f>
        <v>#N/A</v>
      </c>
      <c r="X92" s="3"/>
      <c r="Y92" s="1"/>
      <c r="Z92" s="56" t="e">
        <f>VLOOKUP(Y92,'2. list used packaging material'!$A:$D,4,FALSE)</f>
        <v>#N/A</v>
      </c>
      <c r="AA92" s="3"/>
      <c r="AB92" s="3"/>
      <c r="AC92" s="3"/>
      <c r="AD92" s="55"/>
      <c r="AE92" s="1"/>
      <c r="AF92" s="56" t="e">
        <f>VLOOKUP(AE92,'2. list used packaging material'!$A:$D,4,FALSE)</f>
        <v>#N/A</v>
      </c>
      <c r="AG92" s="3"/>
      <c r="AH92" s="1"/>
      <c r="AI92" s="56" t="e">
        <f>VLOOKUP(AH92,'2. list used packaging material'!$A:$D,4,FALSE)</f>
        <v>#N/A</v>
      </c>
      <c r="AJ92" s="3"/>
      <c r="AK92" s="1"/>
      <c r="AL92" s="56" t="e">
        <f>VLOOKUP(AK92,'2. list used packaging material'!$A:$D,4,FALSE)</f>
        <v>#N/A</v>
      </c>
      <c r="AM92" s="3"/>
    </row>
    <row r="93" spans="2:39" x14ac:dyDescent="0.25">
      <c r="B93" s="54"/>
      <c r="C93" s="55"/>
      <c r="D93" s="55"/>
      <c r="E93" s="55"/>
      <c r="F93" s="55"/>
      <c r="G93" s="55"/>
      <c r="H93" s="1"/>
      <c r="I93" s="56" t="e">
        <f>VLOOKUP(H93,'2. list used packaging material'!A:D,4,FALSE)</f>
        <v>#N/A</v>
      </c>
      <c r="J93" s="41"/>
      <c r="K93" s="3"/>
      <c r="L93" s="3"/>
      <c r="M93" s="3"/>
      <c r="N93" s="45"/>
      <c r="O93" s="49"/>
      <c r="P93" s="46"/>
      <c r="Q93" s="56" t="e">
        <f>VLOOKUP(P93,'2. list used packaging material'!$A:$D,4,FALSE)</f>
        <v>#N/A</v>
      </c>
      <c r="R93" s="3"/>
      <c r="S93" s="1"/>
      <c r="T93" s="56" t="e">
        <f>VLOOKUP(S93,'2. list used packaging material'!$A:$D,4,FALSE)</f>
        <v>#N/A</v>
      </c>
      <c r="U93" s="3"/>
      <c r="V93" s="1"/>
      <c r="W93" s="56" t="e">
        <f>VLOOKUP(V93,'2. list used packaging material'!$A:$D,4,FALSE)</f>
        <v>#N/A</v>
      </c>
      <c r="X93" s="3"/>
      <c r="Y93" s="1"/>
      <c r="Z93" s="56" t="e">
        <f>VLOOKUP(Y93,'2. list used packaging material'!$A:$D,4,FALSE)</f>
        <v>#N/A</v>
      </c>
      <c r="AA93" s="3"/>
      <c r="AB93" s="3"/>
      <c r="AC93" s="3"/>
      <c r="AD93" s="55"/>
      <c r="AE93" s="1"/>
      <c r="AF93" s="56" t="e">
        <f>VLOOKUP(AE93,'2. list used packaging material'!$A:$D,4,FALSE)</f>
        <v>#N/A</v>
      </c>
      <c r="AG93" s="3"/>
      <c r="AH93" s="1"/>
      <c r="AI93" s="56" t="e">
        <f>VLOOKUP(AH93,'2. list used packaging material'!$A:$D,4,FALSE)</f>
        <v>#N/A</v>
      </c>
      <c r="AJ93" s="3"/>
      <c r="AK93" s="1"/>
      <c r="AL93" s="56" t="e">
        <f>VLOOKUP(AK93,'2. list used packaging material'!$A:$D,4,FALSE)</f>
        <v>#N/A</v>
      </c>
      <c r="AM93" s="3"/>
    </row>
    <row r="94" spans="2:39" x14ac:dyDescent="0.25">
      <c r="B94" s="54"/>
      <c r="C94" s="55"/>
      <c r="D94" s="55"/>
      <c r="E94" s="55"/>
      <c r="F94" s="55"/>
      <c r="G94" s="55"/>
      <c r="H94" s="1"/>
      <c r="I94" s="56" t="e">
        <f>VLOOKUP(H94,'2. list used packaging material'!A:D,4,FALSE)</f>
        <v>#N/A</v>
      </c>
      <c r="J94" s="41"/>
      <c r="K94" s="3"/>
      <c r="L94" s="3"/>
      <c r="M94" s="3"/>
      <c r="N94" s="45"/>
      <c r="O94" s="49"/>
      <c r="P94" s="46"/>
      <c r="Q94" s="56" t="e">
        <f>VLOOKUP(P94,'2. list used packaging material'!$A:$D,4,FALSE)</f>
        <v>#N/A</v>
      </c>
      <c r="R94" s="3"/>
      <c r="S94" s="1"/>
      <c r="T94" s="56" t="e">
        <f>VLOOKUP(S94,'2. list used packaging material'!$A:$D,4,FALSE)</f>
        <v>#N/A</v>
      </c>
      <c r="U94" s="3"/>
      <c r="V94" s="1"/>
      <c r="W94" s="56" t="e">
        <f>VLOOKUP(V94,'2. list used packaging material'!$A:$D,4,FALSE)</f>
        <v>#N/A</v>
      </c>
      <c r="X94" s="3"/>
      <c r="Y94" s="1"/>
      <c r="Z94" s="56" t="e">
        <f>VLOOKUP(Y94,'2. list used packaging material'!$A:$D,4,FALSE)</f>
        <v>#N/A</v>
      </c>
      <c r="AA94" s="3"/>
      <c r="AB94" s="3"/>
      <c r="AC94" s="3"/>
      <c r="AD94" s="55"/>
      <c r="AE94" s="1"/>
      <c r="AF94" s="56" t="e">
        <f>VLOOKUP(AE94,'2. list used packaging material'!$A:$D,4,FALSE)</f>
        <v>#N/A</v>
      </c>
      <c r="AG94" s="3"/>
      <c r="AH94" s="1"/>
      <c r="AI94" s="56" t="e">
        <f>VLOOKUP(AH94,'2. list used packaging material'!$A:$D,4,FALSE)</f>
        <v>#N/A</v>
      </c>
      <c r="AJ94" s="3"/>
      <c r="AK94" s="1"/>
      <c r="AL94" s="56" t="e">
        <f>VLOOKUP(AK94,'2. list used packaging material'!$A:$D,4,FALSE)</f>
        <v>#N/A</v>
      </c>
      <c r="AM94" s="3"/>
    </row>
    <row r="95" spans="2:39" x14ac:dyDescent="0.25">
      <c r="B95" s="54"/>
      <c r="C95" s="55"/>
      <c r="D95" s="55"/>
      <c r="E95" s="55"/>
      <c r="F95" s="55"/>
      <c r="G95" s="55"/>
      <c r="H95" s="1"/>
      <c r="I95" s="56" t="e">
        <f>VLOOKUP(H95,'2. list used packaging material'!A:D,4,FALSE)</f>
        <v>#N/A</v>
      </c>
      <c r="J95" s="41"/>
      <c r="K95" s="3"/>
      <c r="L95" s="3"/>
      <c r="M95" s="3"/>
      <c r="N95" s="45"/>
      <c r="O95" s="49"/>
      <c r="P95" s="46"/>
      <c r="Q95" s="56" t="e">
        <f>VLOOKUP(P95,'2. list used packaging material'!$A:$D,4,FALSE)</f>
        <v>#N/A</v>
      </c>
      <c r="R95" s="3"/>
      <c r="S95" s="1"/>
      <c r="T95" s="56" t="e">
        <f>VLOOKUP(S95,'2. list used packaging material'!$A:$D,4,FALSE)</f>
        <v>#N/A</v>
      </c>
      <c r="U95" s="3"/>
      <c r="V95" s="1"/>
      <c r="W95" s="56" t="e">
        <f>VLOOKUP(V95,'2. list used packaging material'!$A:$D,4,FALSE)</f>
        <v>#N/A</v>
      </c>
      <c r="X95" s="3"/>
      <c r="Y95" s="1"/>
      <c r="Z95" s="56" t="e">
        <f>VLOOKUP(Y95,'2. list used packaging material'!$A:$D,4,FALSE)</f>
        <v>#N/A</v>
      </c>
      <c r="AA95" s="3"/>
      <c r="AB95" s="3"/>
      <c r="AC95" s="3"/>
      <c r="AD95" s="55"/>
      <c r="AE95" s="1"/>
      <c r="AF95" s="56" t="e">
        <f>VLOOKUP(AE95,'2. list used packaging material'!$A:$D,4,FALSE)</f>
        <v>#N/A</v>
      </c>
      <c r="AG95" s="3"/>
      <c r="AH95" s="1"/>
      <c r="AI95" s="56" t="e">
        <f>VLOOKUP(AH95,'2. list used packaging material'!$A:$D,4,FALSE)</f>
        <v>#N/A</v>
      </c>
      <c r="AJ95" s="3"/>
      <c r="AK95" s="1"/>
      <c r="AL95" s="56" t="e">
        <f>VLOOKUP(AK95,'2. list used packaging material'!$A:$D,4,FALSE)</f>
        <v>#N/A</v>
      </c>
      <c r="AM95" s="3"/>
    </row>
    <row r="96" spans="2:39" x14ac:dyDescent="0.25">
      <c r="B96" s="54"/>
      <c r="C96" s="55"/>
      <c r="D96" s="55"/>
      <c r="E96" s="55"/>
      <c r="F96" s="55"/>
      <c r="G96" s="55"/>
      <c r="H96" s="1"/>
      <c r="I96" s="56" t="e">
        <f>VLOOKUP(H96,'2. list used packaging material'!A:D,4,FALSE)</f>
        <v>#N/A</v>
      </c>
      <c r="J96" s="41"/>
      <c r="K96" s="3"/>
      <c r="L96" s="3"/>
      <c r="M96" s="3"/>
      <c r="N96" s="45"/>
      <c r="O96" s="49"/>
      <c r="P96" s="46"/>
      <c r="Q96" s="56" t="e">
        <f>VLOOKUP(P96,'2. list used packaging material'!$A:$D,4,FALSE)</f>
        <v>#N/A</v>
      </c>
      <c r="R96" s="3"/>
      <c r="S96" s="1"/>
      <c r="T96" s="56" t="e">
        <f>VLOOKUP(S96,'2. list used packaging material'!$A:$D,4,FALSE)</f>
        <v>#N/A</v>
      </c>
      <c r="U96" s="3"/>
      <c r="V96" s="1"/>
      <c r="W96" s="56" t="e">
        <f>VLOOKUP(V96,'2. list used packaging material'!$A:$D,4,FALSE)</f>
        <v>#N/A</v>
      </c>
      <c r="X96" s="3"/>
      <c r="Y96" s="1"/>
      <c r="Z96" s="56" t="e">
        <f>VLOOKUP(Y96,'2. list used packaging material'!$A:$D,4,FALSE)</f>
        <v>#N/A</v>
      </c>
      <c r="AA96" s="3"/>
      <c r="AB96" s="3"/>
      <c r="AC96" s="3"/>
      <c r="AD96" s="55"/>
      <c r="AE96" s="1"/>
      <c r="AF96" s="56" t="e">
        <f>VLOOKUP(AE96,'2. list used packaging material'!$A:$D,4,FALSE)</f>
        <v>#N/A</v>
      </c>
      <c r="AG96" s="3"/>
      <c r="AH96" s="1"/>
      <c r="AI96" s="56" t="e">
        <f>VLOOKUP(AH96,'2. list used packaging material'!$A:$D,4,FALSE)</f>
        <v>#N/A</v>
      </c>
      <c r="AJ96" s="3"/>
      <c r="AK96" s="1"/>
      <c r="AL96" s="56" t="e">
        <f>VLOOKUP(AK96,'2. list used packaging material'!$A:$D,4,FALSE)</f>
        <v>#N/A</v>
      </c>
      <c r="AM96" s="3"/>
    </row>
    <row r="97" spans="2:39" x14ac:dyDescent="0.25">
      <c r="B97" s="54"/>
      <c r="C97" s="55"/>
      <c r="D97" s="55"/>
      <c r="E97" s="55"/>
      <c r="F97" s="55"/>
      <c r="G97" s="55"/>
      <c r="H97" s="1"/>
      <c r="I97" s="56" t="e">
        <f>VLOOKUP(H97,'2. list used packaging material'!A:D,4,FALSE)</f>
        <v>#N/A</v>
      </c>
      <c r="J97" s="41"/>
      <c r="K97" s="3"/>
      <c r="L97" s="3"/>
      <c r="M97" s="3"/>
      <c r="N97" s="45"/>
      <c r="O97" s="49"/>
      <c r="P97" s="46"/>
      <c r="Q97" s="56" t="e">
        <f>VLOOKUP(P97,'2. list used packaging material'!$A:$D,4,FALSE)</f>
        <v>#N/A</v>
      </c>
      <c r="R97" s="3"/>
      <c r="S97" s="1"/>
      <c r="T97" s="56" t="e">
        <f>VLOOKUP(S97,'2. list used packaging material'!$A:$D,4,FALSE)</f>
        <v>#N/A</v>
      </c>
      <c r="U97" s="3"/>
      <c r="V97" s="1"/>
      <c r="W97" s="56" t="e">
        <f>VLOOKUP(V97,'2. list used packaging material'!$A:$D,4,FALSE)</f>
        <v>#N/A</v>
      </c>
      <c r="X97" s="3"/>
      <c r="Y97" s="1"/>
      <c r="Z97" s="56" t="e">
        <f>VLOOKUP(Y97,'2. list used packaging material'!$A:$D,4,FALSE)</f>
        <v>#N/A</v>
      </c>
      <c r="AA97" s="3"/>
      <c r="AB97" s="3"/>
      <c r="AC97" s="3"/>
      <c r="AD97" s="55"/>
      <c r="AE97" s="1"/>
      <c r="AF97" s="56" t="e">
        <f>VLOOKUP(AE97,'2. list used packaging material'!$A:$D,4,FALSE)</f>
        <v>#N/A</v>
      </c>
      <c r="AG97" s="3"/>
      <c r="AH97" s="1"/>
      <c r="AI97" s="56" t="e">
        <f>VLOOKUP(AH97,'2. list used packaging material'!$A:$D,4,FALSE)</f>
        <v>#N/A</v>
      </c>
      <c r="AJ97" s="3"/>
      <c r="AK97" s="1"/>
      <c r="AL97" s="56" t="e">
        <f>VLOOKUP(AK97,'2. list used packaging material'!$A:$D,4,FALSE)</f>
        <v>#N/A</v>
      </c>
      <c r="AM97" s="3"/>
    </row>
    <row r="98" spans="2:39" x14ac:dyDescent="0.25">
      <c r="B98" s="54"/>
      <c r="C98" s="55"/>
      <c r="D98" s="55"/>
      <c r="E98" s="55"/>
      <c r="F98" s="55"/>
      <c r="G98" s="55"/>
      <c r="H98" s="1"/>
      <c r="I98" s="56" t="e">
        <f>VLOOKUP(H98,'2. list used packaging material'!A:D,4,FALSE)</f>
        <v>#N/A</v>
      </c>
      <c r="J98" s="41"/>
      <c r="K98" s="3"/>
      <c r="L98" s="3"/>
      <c r="M98" s="3"/>
      <c r="N98" s="45"/>
      <c r="O98" s="49"/>
      <c r="P98" s="46"/>
      <c r="Q98" s="56" t="e">
        <f>VLOOKUP(P98,'2. list used packaging material'!$A:$D,4,FALSE)</f>
        <v>#N/A</v>
      </c>
      <c r="R98" s="3"/>
      <c r="S98" s="1"/>
      <c r="T98" s="56" t="e">
        <f>VLOOKUP(S98,'2. list used packaging material'!$A:$D,4,FALSE)</f>
        <v>#N/A</v>
      </c>
      <c r="U98" s="3"/>
      <c r="V98" s="1"/>
      <c r="W98" s="56" t="e">
        <f>VLOOKUP(V98,'2. list used packaging material'!$A:$D,4,FALSE)</f>
        <v>#N/A</v>
      </c>
      <c r="X98" s="3"/>
      <c r="Y98" s="1"/>
      <c r="Z98" s="56" t="e">
        <f>VLOOKUP(Y98,'2. list used packaging material'!$A:$D,4,FALSE)</f>
        <v>#N/A</v>
      </c>
      <c r="AA98" s="3"/>
      <c r="AB98" s="3"/>
      <c r="AC98" s="3"/>
      <c r="AD98" s="55"/>
      <c r="AE98" s="1"/>
      <c r="AF98" s="56" t="e">
        <f>VLOOKUP(AE98,'2. list used packaging material'!$A:$D,4,FALSE)</f>
        <v>#N/A</v>
      </c>
      <c r="AG98" s="3"/>
      <c r="AH98" s="1"/>
      <c r="AI98" s="56" t="e">
        <f>VLOOKUP(AH98,'2. list used packaging material'!$A:$D,4,FALSE)</f>
        <v>#N/A</v>
      </c>
      <c r="AJ98" s="3"/>
      <c r="AK98" s="1"/>
      <c r="AL98" s="56" t="e">
        <f>VLOOKUP(AK98,'2. list used packaging material'!$A:$D,4,FALSE)</f>
        <v>#N/A</v>
      </c>
      <c r="AM98" s="3"/>
    </row>
    <row r="99" spans="2:39" x14ac:dyDescent="0.25">
      <c r="B99" s="54"/>
      <c r="C99" s="55"/>
      <c r="D99" s="55"/>
      <c r="E99" s="55"/>
      <c r="F99" s="55"/>
      <c r="G99" s="55"/>
      <c r="H99" s="1"/>
      <c r="I99" s="56" t="e">
        <f>VLOOKUP(H99,'2. list used packaging material'!A:D,4,FALSE)</f>
        <v>#N/A</v>
      </c>
      <c r="J99" s="41"/>
      <c r="K99" s="3"/>
      <c r="L99" s="3"/>
      <c r="M99" s="3"/>
      <c r="N99" s="45"/>
      <c r="O99" s="49"/>
      <c r="P99" s="46"/>
      <c r="Q99" s="56" t="e">
        <f>VLOOKUP(P99,'2. list used packaging material'!$A:$D,4,FALSE)</f>
        <v>#N/A</v>
      </c>
      <c r="R99" s="3"/>
      <c r="S99" s="1"/>
      <c r="T99" s="56" t="e">
        <f>VLOOKUP(S99,'2. list used packaging material'!$A:$D,4,FALSE)</f>
        <v>#N/A</v>
      </c>
      <c r="U99" s="3"/>
      <c r="V99" s="1"/>
      <c r="W99" s="56" t="e">
        <f>VLOOKUP(V99,'2. list used packaging material'!$A:$D,4,FALSE)</f>
        <v>#N/A</v>
      </c>
      <c r="X99" s="3"/>
      <c r="Y99" s="1"/>
      <c r="Z99" s="56" t="e">
        <f>VLOOKUP(Y99,'2. list used packaging material'!$A:$D,4,FALSE)</f>
        <v>#N/A</v>
      </c>
      <c r="AA99" s="3"/>
      <c r="AB99" s="3"/>
      <c r="AC99" s="3"/>
      <c r="AD99" s="55"/>
      <c r="AE99" s="1"/>
      <c r="AF99" s="56" t="e">
        <f>VLOOKUP(AE99,'2. list used packaging material'!$A:$D,4,FALSE)</f>
        <v>#N/A</v>
      </c>
      <c r="AG99" s="3"/>
      <c r="AH99" s="1"/>
      <c r="AI99" s="56" t="e">
        <f>VLOOKUP(AH99,'2. list used packaging material'!$A:$D,4,FALSE)</f>
        <v>#N/A</v>
      </c>
      <c r="AJ99" s="3"/>
      <c r="AK99" s="1"/>
      <c r="AL99" s="56" t="e">
        <f>VLOOKUP(AK99,'2. list used packaging material'!$A:$D,4,FALSE)</f>
        <v>#N/A</v>
      </c>
      <c r="AM99" s="3"/>
    </row>
    <row r="100" spans="2:39" x14ac:dyDescent="0.25">
      <c r="B100" s="54"/>
      <c r="C100" s="55"/>
      <c r="D100" s="55"/>
      <c r="E100" s="55"/>
      <c r="F100" s="55"/>
      <c r="G100" s="55"/>
      <c r="H100" s="1"/>
      <c r="I100" s="56" t="e">
        <f>VLOOKUP(H100,'2. list used packaging material'!A:D,4,FALSE)</f>
        <v>#N/A</v>
      </c>
      <c r="J100" s="41"/>
      <c r="K100" s="3"/>
      <c r="L100" s="3"/>
      <c r="M100" s="3"/>
      <c r="N100" s="45"/>
      <c r="O100" s="49"/>
      <c r="P100" s="46"/>
      <c r="Q100" s="56" t="e">
        <f>VLOOKUP(P100,'2. list used packaging material'!$A:$D,4,FALSE)</f>
        <v>#N/A</v>
      </c>
      <c r="R100" s="3"/>
      <c r="S100" s="1"/>
      <c r="T100" s="56" t="e">
        <f>VLOOKUP(S100,'2. list used packaging material'!$A:$D,4,FALSE)</f>
        <v>#N/A</v>
      </c>
      <c r="U100" s="3"/>
      <c r="V100" s="1"/>
      <c r="W100" s="56" t="e">
        <f>VLOOKUP(V100,'2. list used packaging material'!$A:$D,4,FALSE)</f>
        <v>#N/A</v>
      </c>
      <c r="X100" s="3"/>
      <c r="Y100" s="1"/>
      <c r="Z100" s="56" t="e">
        <f>VLOOKUP(Y100,'2. list used packaging material'!$A:$D,4,FALSE)</f>
        <v>#N/A</v>
      </c>
      <c r="AA100" s="3"/>
      <c r="AB100" s="3"/>
      <c r="AC100" s="3"/>
      <c r="AD100" s="55"/>
      <c r="AE100" s="1"/>
      <c r="AF100" s="56" t="e">
        <f>VLOOKUP(AE100,'2. list used packaging material'!$A:$D,4,FALSE)</f>
        <v>#N/A</v>
      </c>
      <c r="AG100" s="3"/>
      <c r="AH100" s="1"/>
      <c r="AI100" s="56" t="e">
        <f>VLOOKUP(AH100,'2. list used packaging material'!$A:$D,4,FALSE)</f>
        <v>#N/A</v>
      </c>
      <c r="AJ100" s="3"/>
      <c r="AK100" s="1"/>
      <c r="AL100" s="56" t="e">
        <f>VLOOKUP(AK100,'2. list used packaging material'!$A:$D,4,FALSE)</f>
        <v>#N/A</v>
      </c>
      <c r="AM100" s="3"/>
    </row>
    <row r="101" spans="2:39" x14ac:dyDescent="0.25">
      <c r="B101" s="54"/>
      <c r="C101" s="55"/>
      <c r="D101" s="55"/>
      <c r="E101" s="55"/>
      <c r="F101" s="55"/>
      <c r="G101" s="55"/>
      <c r="H101" s="1"/>
      <c r="I101" s="56" t="e">
        <f>VLOOKUP(H101,'2. list used packaging material'!A:D,4,FALSE)</f>
        <v>#N/A</v>
      </c>
      <c r="J101" s="41"/>
      <c r="K101" s="3"/>
      <c r="L101" s="3"/>
      <c r="M101" s="3"/>
      <c r="N101" s="45"/>
      <c r="O101" s="49"/>
      <c r="P101" s="46"/>
      <c r="Q101" s="56" t="e">
        <f>VLOOKUP(P101,'2. list used packaging material'!$A:$D,4,FALSE)</f>
        <v>#N/A</v>
      </c>
      <c r="R101" s="3"/>
      <c r="S101" s="1"/>
      <c r="T101" s="56" t="e">
        <f>VLOOKUP(S101,'2. list used packaging material'!$A:$D,4,FALSE)</f>
        <v>#N/A</v>
      </c>
      <c r="U101" s="3"/>
      <c r="V101" s="1"/>
      <c r="W101" s="56" t="e">
        <f>VLOOKUP(V101,'2. list used packaging material'!$A:$D,4,FALSE)</f>
        <v>#N/A</v>
      </c>
      <c r="X101" s="3"/>
      <c r="Y101" s="1"/>
      <c r="Z101" s="56" t="e">
        <f>VLOOKUP(Y101,'2. list used packaging material'!$A:$D,4,FALSE)</f>
        <v>#N/A</v>
      </c>
      <c r="AA101" s="3"/>
      <c r="AB101" s="3"/>
      <c r="AC101" s="3"/>
      <c r="AD101" s="55"/>
      <c r="AE101" s="1"/>
      <c r="AF101" s="56" t="e">
        <f>VLOOKUP(AE101,'2. list used packaging material'!$A:$D,4,FALSE)</f>
        <v>#N/A</v>
      </c>
      <c r="AG101" s="3"/>
      <c r="AH101" s="1"/>
      <c r="AI101" s="56" t="e">
        <f>VLOOKUP(AH101,'2. list used packaging material'!$A:$D,4,FALSE)</f>
        <v>#N/A</v>
      </c>
      <c r="AJ101" s="3"/>
      <c r="AK101" s="1"/>
      <c r="AL101" s="56" t="e">
        <f>VLOOKUP(AK101,'2. list used packaging material'!$A:$D,4,FALSE)</f>
        <v>#N/A</v>
      </c>
      <c r="AM101" s="3"/>
    </row>
    <row r="102" spans="2:39" x14ac:dyDescent="0.25">
      <c r="B102" s="54"/>
      <c r="C102" s="55"/>
      <c r="D102" s="55"/>
      <c r="E102" s="55"/>
      <c r="F102" s="55"/>
      <c r="G102" s="55"/>
      <c r="H102" s="1"/>
      <c r="I102" s="56" t="e">
        <f>VLOOKUP(H102,'2. list used packaging material'!A:D,4,FALSE)</f>
        <v>#N/A</v>
      </c>
      <c r="J102" s="41"/>
      <c r="K102" s="3"/>
      <c r="L102" s="3"/>
      <c r="M102" s="3"/>
      <c r="N102" s="45"/>
      <c r="O102" s="49"/>
      <c r="P102" s="46"/>
      <c r="Q102" s="56" t="e">
        <f>VLOOKUP(P102,'2. list used packaging material'!$A:$D,4,FALSE)</f>
        <v>#N/A</v>
      </c>
      <c r="R102" s="3"/>
      <c r="S102" s="1"/>
      <c r="T102" s="56" t="e">
        <f>VLOOKUP(S102,'2. list used packaging material'!$A:$D,4,FALSE)</f>
        <v>#N/A</v>
      </c>
      <c r="U102" s="3"/>
      <c r="V102" s="1"/>
      <c r="W102" s="56" t="e">
        <f>VLOOKUP(V102,'2. list used packaging material'!$A:$D,4,FALSE)</f>
        <v>#N/A</v>
      </c>
      <c r="X102" s="3"/>
      <c r="Y102" s="1"/>
      <c r="Z102" s="56" t="e">
        <f>VLOOKUP(Y102,'2. list used packaging material'!$A:$D,4,FALSE)</f>
        <v>#N/A</v>
      </c>
      <c r="AA102" s="3"/>
      <c r="AB102" s="3"/>
      <c r="AC102" s="3"/>
      <c r="AD102" s="55"/>
      <c r="AE102" s="1"/>
      <c r="AF102" s="56" t="e">
        <f>VLOOKUP(AE102,'2. list used packaging material'!$A:$D,4,FALSE)</f>
        <v>#N/A</v>
      </c>
      <c r="AG102" s="3"/>
      <c r="AH102" s="1"/>
      <c r="AI102" s="56" t="e">
        <f>VLOOKUP(AH102,'2. list used packaging material'!$A:$D,4,FALSE)</f>
        <v>#N/A</v>
      </c>
      <c r="AJ102" s="3"/>
      <c r="AK102" s="1"/>
      <c r="AL102" s="56" t="e">
        <f>VLOOKUP(AK102,'2. list used packaging material'!$A:$D,4,FALSE)</f>
        <v>#N/A</v>
      </c>
      <c r="AM102" s="3"/>
    </row>
    <row r="103" spans="2:39" x14ac:dyDescent="0.25">
      <c r="B103" s="54"/>
      <c r="C103" s="55"/>
      <c r="D103" s="55"/>
      <c r="E103" s="55"/>
      <c r="F103" s="55"/>
      <c r="G103" s="55"/>
      <c r="H103" s="1"/>
      <c r="I103" s="56" t="e">
        <f>VLOOKUP(H103,'2. list used packaging material'!A:D,4,FALSE)</f>
        <v>#N/A</v>
      </c>
      <c r="J103" s="41"/>
      <c r="K103" s="3"/>
      <c r="L103" s="3"/>
      <c r="M103" s="3"/>
      <c r="N103" s="45"/>
      <c r="O103" s="49"/>
      <c r="P103" s="46"/>
      <c r="Q103" s="56" t="e">
        <f>VLOOKUP(P103,'2. list used packaging material'!$A:$D,4,FALSE)</f>
        <v>#N/A</v>
      </c>
      <c r="R103" s="3"/>
      <c r="S103" s="1"/>
      <c r="T103" s="56" t="e">
        <f>VLOOKUP(S103,'2. list used packaging material'!$A:$D,4,FALSE)</f>
        <v>#N/A</v>
      </c>
      <c r="U103" s="3"/>
      <c r="V103" s="1"/>
      <c r="W103" s="56" t="e">
        <f>VLOOKUP(V103,'2. list used packaging material'!$A:$D,4,FALSE)</f>
        <v>#N/A</v>
      </c>
      <c r="X103" s="3"/>
      <c r="Y103" s="1"/>
      <c r="Z103" s="56" t="e">
        <f>VLOOKUP(Y103,'2. list used packaging material'!$A:$D,4,FALSE)</f>
        <v>#N/A</v>
      </c>
      <c r="AA103" s="3"/>
      <c r="AB103" s="3"/>
      <c r="AC103" s="3"/>
      <c r="AD103" s="55"/>
      <c r="AE103" s="1"/>
      <c r="AF103" s="56" t="e">
        <f>VLOOKUP(AE103,'2. list used packaging material'!$A:$D,4,FALSE)</f>
        <v>#N/A</v>
      </c>
      <c r="AG103" s="3"/>
      <c r="AH103" s="1"/>
      <c r="AI103" s="56" t="e">
        <f>VLOOKUP(AH103,'2. list used packaging material'!$A:$D,4,FALSE)</f>
        <v>#N/A</v>
      </c>
      <c r="AJ103" s="3"/>
      <c r="AK103" s="1"/>
      <c r="AL103" s="56" t="e">
        <f>VLOOKUP(AK103,'2. list used packaging material'!$A:$D,4,FALSE)</f>
        <v>#N/A</v>
      </c>
      <c r="AM103" s="3"/>
    </row>
    <row r="104" spans="2:39" x14ac:dyDescent="0.25">
      <c r="B104" s="54"/>
      <c r="C104" s="55"/>
      <c r="D104" s="55"/>
      <c r="E104" s="55"/>
      <c r="F104" s="55"/>
      <c r="G104" s="55"/>
      <c r="H104" s="1"/>
      <c r="I104" s="56" t="e">
        <f>VLOOKUP(H104,'2. list used packaging material'!A:D,4,FALSE)</f>
        <v>#N/A</v>
      </c>
      <c r="J104" s="41"/>
      <c r="K104" s="3"/>
      <c r="L104" s="3"/>
      <c r="M104" s="3"/>
      <c r="N104" s="45"/>
      <c r="O104" s="49"/>
      <c r="P104" s="46"/>
      <c r="Q104" s="56" t="e">
        <f>VLOOKUP(P104,'2. list used packaging material'!$A:$D,4,FALSE)</f>
        <v>#N/A</v>
      </c>
      <c r="R104" s="3"/>
      <c r="S104" s="1"/>
      <c r="T104" s="56" t="e">
        <f>VLOOKUP(S104,'2. list used packaging material'!$A:$D,4,FALSE)</f>
        <v>#N/A</v>
      </c>
      <c r="U104" s="3"/>
      <c r="V104" s="1"/>
      <c r="W104" s="56" t="e">
        <f>VLOOKUP(V104,'2. list used packaging material'!$A:$D,4,FALSE)</f>
        <v>#N/A</v>
      </c>
      <c r="X104" s="3"/>
      <c r="Y104" s="1"/>
      <c r="Z104" s="56" t="e">
        <f>VLOOKUP(Y104,'2. list used packaging material'!$A:$D,4,FALSE)</f>
        <v>#N/A</v>
      </c>
      <c r="AA104" s="3"/>
      <c r="AB104" s="3"/>
      <c r="AC104" s="3"/>
      <c r="AD104" s="55"/>
      <c r="AE104" s="1"/>
      <c r="AF104" s="56" t="e">
        <f>VLOOKUP(AE104,'2. list used packaging material'!$A:$D,4,FALSE)</f>
        <v>#N/A</v>
      </c>
      <c r="AG104" s="3"/>
      <c r="AH104" s="1"/>
      <c r="AI104" s="56" t="e">
        <f>VLOOKUP(AH104,'2. list used packaging material'!$A:$D,4,FALSE)</f>
        <v>#N/A</v>
      </c>
      <c r="AJ104" s="3"/>
      <c r="AK104" s="1"/>
      <c r="AL104" s="56" t="e">
        <f>VLOOKUP(AK104,'2. list used packaging material'!$A:$D,4,FALSE)</f>
        <v>#N/A</v>
      </c>
      <c r="AM104" s="3"/>
    </row>
    <row r="105" spans="2:39" x14ac:dyDescent="0.25">
      <c r="B105" s="54"/>
      <c r="C105" s="55"/>
      <c r="D105" s="55"/>
      <c r="E105" s="55"/>
      <c r="F105" s="55"/>
      <c r="G105" s="55"/>
      <c r="H105" s="1"/>
      <c r="I105" s="56" t="e">
        <f>VLOOKUP(H105,'2. list used packaging material'!A:D,4,FALSE)</f>
        <v>#N/A</v>
      </c>
      <c r="J105" s="41"/>
      <c r="K105" s="3"/>
      <c r="L105" s="3"/>
      <c r="M105" s="3"/>
      <c r="N105" s="45"/>
      <c r="O105" s="49"/>
      <c r="P105" s="46"/>
      <c r="Q105" s="56" t="e">
        <f>VLOOKUP(P105,'2. list used packaging material'!$A:$D,4,FALSE)</f>
        <v>#N/A</v>
      </c>
      <c r="R105" s="3"/>
      <c r="S105" s="1"/>
      <c r="T105" s="56" t="e">
        <f>VLOOKUP(S105,'2. list used packaging material'!$A:$D,4,FALSE)</f>
        <v>#N/A</v>
      </c>
      <c r="U105" s="3"/>
      <c r="V105" s="1"/>
      <c r="W105" s="56" t="e">
        <f>VLOOKUP(V105,'2. list used packaging material'!$A:$D,4,FALSE)</f>
        <v>#N/A</v>
      </c>
      <c r="X105" s="3"/>
      <c r="Y105" s="1"/>
      <c r="Z105" s="56" t="e">
        <f>VLOOKUP(Y105,'2. list used packaging material'!$A:$D,4,FALSE)</f>
        <v>#N/A</v>
      </c>
      <c r="AA105" s="3"/>
      <c r="AB105" s="3"/>
      <c r="AC105" s="3"/>
      <c r="AD105" s="55"/>
      <c r="AE105" s="1"/>
      <c r="AF105" s="56" t="e">
        <f>VLOOKUP(AE105,'2. list used packaging material'!$A:$D,4,FALSE)</f>
        <v>#N/A</v>
      </c>
      <c r="AG105" s="3"/>
      <c r="AH105" s="1"/>
      <c r="AI105" s="56" t="e">
        <f>VLOOKUP(AH105,'2. list used packaging material'!$A:$D,4,FALSE)</f>
        <v>#N/A</v>
      </c>
      <c r="AJ105" s="3"/>
      <c r="AK105" s="1"/>
      <c r="AL105" s="56" t="e">
        <f>VLOOKUP(AK105,'2. list used packaging material'!$A:$D,4,FALSE)</f>
        <v>#N/A</v>
      </c>
      <c r="AM105" s="3"/>
    </row>
    <row r="106" spans="2:39" x14ac:dyDescent="0.25">
      <c r="B106" s="54"/>
      <c r="C106" s="55"/>
      <c r="D106" s="55"/>
      <c r="E106" s="55"/>
      <c r="F106" s="55"/>
      <c r="G106" s="55"/>
      <c r="H106" s="1"/>
      <c r="I106" s="56" t="e">
        <f>VLOOKUP(H106,'2. list used packaging material'!A:D,4,FALSE)</f>
        <v>#N/A</v>
      </c>
      <c r="J106" s="41"/>
      <c r="K106" s="3"/>
      <c r="L106" s="3"/>
      <c r="M106" s="3"/>
      <c r="N106" s="45"/>
      <c r="O106" s="49"/>
      <c r="P106" s="46"/>
      <c r="Q106" s="56" t="e">
        <f>VLOOKUP(P106,'2. list used packaging material'!$A:$D,4,FALSE)</f>
        <v>#N/A</v>
      </c>
      <c r="R106" s="3"/>
      <c r="S106" s="1"/>
      <c r="T106" s="56" t="e">
        <f>VLOOKUP(S106,'2. list used packaging material'!$A:$D,4,FALSE)</f>
        <v>#N/A</v>
      </c>
      <c r="U106" s="3"/>
      <c r="V106" s="1"/>
      <c r="W106" s="56" t="e">
        <f>VLOOKUP(V106,'2. list used packaging material'!$A:$D,4,FALSE)</f>
        <v>#N/A</v>
      </c>
      <c r="X106" s="3"/>
      <c r="Y106" s="1"/>
      <c r="Z106" s="56" t="e">
        <f>VLOOKUP(Y106,'2. list used packaging material'!$A:$D,4,FALSE)</f>
        <v>#N/A</v>
      </c>
      <c r="AA106" s="3"/>
      <c r="AB106" s="3"/>
      <c r="AC106" s="3"/>
      <c r="AD106" s="55"/>
      <c r="AE106" s="1"/>
      <c r="AF106" s="56" t="e">
        <f>VLOOKUP(AE106,'2. list used packaging material'!$A:$D,4,FALSE)</f>
        <v>#N/A</v>
      </c>
      <c r="AG106" s="3"/>
      <c r="AH106" s="1"/>
      <c r="AI106" s="56" t="e">
        <f>VLOOKUP(AH106,'2. list used packaging material'!$A:$D,4,FALSE)</f>
        <v>#N/A</v>
      </c>
      <c r="AJ106" s="3"/>
      <c r="AK106" s="1"/>
      <c r="AL106" s="56" t="e">
        <f>VLOOKUP(AK106,'2. list used packaging material'!$A:$D,4,FALSE)</f>
        <v>#N/A</v>
      </c>
      <c r="AM106" s="3"/>
    </row>
    <row r="107" spans="2:39" x14ac:dyDescent="0.25">
      <c r="B107" s="54"/>
      <c r="C107" s="55"/>
      <c r="D107" s="55"/>
      <c r="E107" s="55"/>
      <c r="F107" s="55"/>
      <c r="G107" s="55"/>
      <c r="H107" s="1"/>
      <c r="I107" s="56" t="e">
        <f>VLOOKUP(H107,'2. list used packaging material'!A:D,4,FALSE)</f>
        <v>#N/A</v>
      </c>
      <c r="J107" s="41"/>
      <c r="K107" s="3"/>
      <c r="L107" s="3"/>
      <c r="M107" s="3"/>
      <c r="N107" s="45"/>
      <c r="O107" s="49"/>
      <c r="P107" s="46"/>
      <c r="Q107" s="56" t="e">
        <f>VLOOKUP(P107,'2. list used packaging material'!$A:$D,4,FALSE)</f>
        <v>#N/A</v>
      </c>
      <c r="R107" s="3"/>
      <c r="S107" s="1"/>
      <c r="T107" s="56" t="e">
        <f>VLOOKUP(S107,'2. list used packaging material'!$A:$D,4,FALSE)</f>
        <v>#N/A</v>
      </c>
      <c r="U107" s="3"/>
      <c r="V107" s="1"/>
      <c r="W107" s="56" t="e">
        <f>VLOOKUP(V107,'2. list used packaging material'!$A:$D,4,FALSE)</f>
        <v>#N/A</v>
      </c>
      <c r="X107" s="3"/>
      <c r="Y107" s="1"/>
      <c r="Z107" s="56" t="e">
        <f>VLOOKUP(Y107,'2. list used packaging material'!$A:$D,4,FALSE)</f>
        <v>#N/A</v>
      </c>
      <c r="AA107" s="3"/>
      <c r="AB107" s="3"/>
      <c r="AC107" s="3"/>
      <c r="AD107" s="55"/>
      <c r="AE107" s="1"/>
      <c r="AF107" s="56" t="e">
        <f>VLOOKUP(AE107,'2. list used packaging material'!$A:$D,4,FALSE)</f>
        <v>#N/A</v>
      </c>
      <c r="AG107" s="3"/>
      <c r="AH107" s="1"/>
      <c r="AI107" s="56" t="e">
        <f>VLOOKUP(AH107,'2. list used packaging material'!$A:$D,4,FALSE)</f>
        <v>#N/A</v>
      </c>
      <c r="AJ107" s="3"/>
      <c r="AK107" s="1"/>
      <c r="AL107" s="56" t="e">
        <f>VLOOKUP(AK107,'2. list used packaging material'!$A:$D,4,FALSE)</f>
        <v>#N/A</v>
      </c>
      <c r="AM107" s="3"/>
    </row>
    <row r="108" spans="2:39" x14ac:dyDescent="0.25">
      <c r="B108" s="54"/>
      <c r="C108" s="55"/>
      <c r="D108" s="55"/>
      <c r="E108" s="55"/>
      <c r="F108" s="55"/>
      <c r="G108" s="55"/>
      <c r="H108" s="1"/>
      <c r="I108" s="56" t="e">
        <f>VLOOKUP(H108,'2. list used packaging material'!A:D,4,FALSE)</f>
        <v>#N/A</v>
      </c>
      <c r="J108" s="41"/>
      <c r="K108" s="3"/>
      <c r="L108" s="3"/>
      <c r="M108" s="3"/>
      <c r="N108" s="45"/>
      <c r="O108" s="49"/>
      <c r="P108" s="46"/>
      <c r="Q108" s="56" t="e">
        <f>VLOOKUP(P108,'2. list used packaging material'!$A:$D,4,FALSE)</f>
        <v>#N/A</v>
      </c>
      <c r="R108" s="3"/>
      <c r="S108" s="1"/>
      <c r="T108" s="56" t="e">
        <f>VLOOKUP(S108,'2. list used packaging material'!$A:$D,4,FALSE)</f>
        <v>#N/A</v>
      </c>
      <c r="U108" s="3"/>
      <c r="V108" s="1"/>
      <c r="W108" s="56" t="e">
        <f>VLOOKUP(V108,'2. list used packaging material'!$A:$D,4,FALSE)</f>
        <v>#N/A</v>
      </c>
      <c r="X108" s="3"/>
      <c r="Y108" s="1"/>
      <c r="Z108" s="56" t="e">
        <f>VLOOKUP(Y108,'2. list used packaging material'!$A:$D,4,FALSE)</f>
        <v>#N/A</v>
      </c>
      <c r="AA108" s="3"/>
      <c r="AB108" s="3"/>
      <c r="AC108" s="3"/>
      <c r="AD108" s="55"/>
      <c r="AE108" s="1"/>
      <c r="AF108" s="56" t="e">
        <f>VLOOKUP(AE108,'2. list used packaging material'!$A:$D,4,FALSE)</f>
        <v>#N/A</v>
      </c>
      <c r="AG108" s="3"/>
      <c r="AH108" s="1"/>
      <c r="AI108" s="56" t="e">
        <f>VLOOKUP(AH108,'2. list used packaging material'!$A:$D,4,FALSE)</f>
        <v>#N/A</v>
      </c>
      <c r="AJ108" s="3"/>
      <c r="AK108" s="1"/>
      <c r="AL108" s="56" t="e">
        <f>VLOOKUP(AK108,'2. list used packaging material'!$A:$D,4,FALSE)</f>
        <v>#N/A</v>
      </c>
      <c r="AM108" s="3"/>
    </row>
    <row r="109" spans="2:39" x14ac:dyDescent="0.25">
      <c r="B109" s="54"/>
      <c r="C109" s="55"/>
      <c r="D109" s="55"/>
      <c r="E109" s="55"/>
      <c r="F109" s="55"/>
      <c r="G109" s="55"/>
      <c r="H109" s="1"/>
      <c r="I109" s="56" t="e">
        <f>VLOOKUP(H109,'2. list used packaging material'!A:D,4,FALSE)</f>
        <v>#N/A</v>
      </c>
      <c r="J109" s="41"/>
      <c r="K109" s="3"/>
      <c r="L109" s="3"/>
      <c r="M109" s="3"/>
      <c r="N109" s="45"/>
      <c r="O109" s="49"/>
      <c r="P109" s="46"/>
      <c r="Q109" s="56" t="e">
        <f>VLOOKUP(P109,'2. list used packaging material'!$A:$D,4,FALSE)</f>
        <v>#N/A</v>
      </c>
      <c r="R109" s="3"/>
      <c r="S109" s="1"/>
      <c r="T109" s="56" t="e">
        <f>VLOOKUP(S109,'2. list used packaging material'!$A:$D,4,FALSE)</f>
        <v>#N/A</v>
      </c>
      <c r="U109" s="3"/>
      <c r="V109" s="1"/>
      <c r="W109" s="56" t="e">
        <f>VLOOKUP(V109,'2. list used packaging material'!$A:$D,4,FALSE)</f>
        <v>#N/A</v>
      </c>
      <c r="X109" s="3"/>
      <c r="Y109" s="1"/>
      <c r="Z109" s="56" t="e">
        <f>VLOOKUP(Y109,'2. list used packaging material'!$A:$D,4,FALSE)</f>
        <v>#N/A</v>
      </c>
      <c r="AA109" s="3"/>
      <c r="AB109" s="3"/>
      <c r="AC109" s="3"/>
      <c r="AD109" s="55"/>
      <c r="AE109" s="1"/>
      <c r="AF109" s="56" t="e">
        <f>VLOOKUP(AE109,'2. list used packaging material'!$A:$D,4,FALSE)</f>
        <v>#N/A</v>
      </c>
      <c r="AG109" s="3"/>
      <c r="AH109" s="1"/>
      <c r="AI109" s="56" t="e">
        <f>VLOOKUP(AH109,'2. list used packaging material'!$A:$D,4,FALSE)</f>
        <v>#N/A</v>
      </c>
      <c r="AJ109" s="3"/>
      <c r="AK109" s="1"/>
      <c r="AL109" s="56" t="e">
        <f>VLOOKUP(AK109,'2. list used packaging material'!$A:$D,4,FALSE)</f>
        <v>#N/A</v>
      </c>
      <c r="AM109" s="3"/>
    </row>
    <row r="110" spans="2:39" x14ac:dyDescent="0.25">
      <c r="B110" s="54"/>
      <c r="C110" s="55"/>
      <c r="D110" s="55"/>
      <c r="E110" s="55"/>
      <c r="F110" s="55"/>
      <c r="G110" s="55"/>
      <c r="H110" s="1"/>
      <c r="I110" s="56" t="e">
        <f>VLOOKUP(H110,'2. list used packaging material'!A:D,4,FALSE)</f>
        <v>#N/A</v>
      </c>
      <c r="J110" s="41"/>
      <c r="K110" s="3"/>
      <c r="L110" s="3"/>
      <c r="M110" s="3"/>
      <c r="N110" s="45"/>
      <c r="O110" s="49"/>
      <c r="P110" s="46"/>
      <c r="Q110" s="56" t="e">
        <f>VLOOKUP(P110,'2. list used packaging material'!$A:$D,4,FALSE)</f>
        <v>#N/A</v>
      </c>
      <c r="R110" s="3"/>
      <c r="S110" s="1"/>
      <c r="T110" s="56" t="e">
        <f>VLOOKUP(S110,'2. list used packaging material'!$A:$D,4,FALSE)</f>
        <v>#N/A</v>
      </c>
      <c r="U110" s="3"/>
      <c r="V110" s="1"/>
      <c r="W110" s="56" t="e">
        <f>VLOOKUP(V110,'2. list used packaging material'!$A:$D,4,FALSE)</f>
        <v>#N/A</v>
      </c>
      <c r="X110" s="3"/>
      <c r="Y110" s="1"/>
      <c r="Z110" s="56" t="e">
        <f>VLOOKUP(Y110,'2. list used packaging material'!$A:$D,4,FALSE)</f>
        <v>#N/A</v>
      </c>
      <c r="AA110" s="3"/>
      <c r="AB110" s="3"/>
      <c r="AC110" s="3"/>
      <c r="AD110" s="55"/>
      <c r="AE110" s="1"/>
      <c r="AF110" s="56" t="e">
        <f>VLOOKUP(AE110,'2. list used packaging material'!$A:$D,4,FALSE)</f>
        <v>#N/A</v>
      </c>
      <c r="AG110" s="3"/>
      <c r="AH110" s="1"/>
      <c r="AI110" s="56" t="e">
        <f>VLOOKUP(AH110,'2. list used packaging material'!$A:$D,4,FALSE)</f>
        <v>#N/A</v>
      </c>
      <c r="AJ110" s="3"/>
      <c r="AK110" s="1"/>
      <c r="AL110" s="56" t="e">
        <f>VLOOKUP(AK110,'2. list used packaging material'!$A:$D,4,FALSE)</f>
        <v>#N/A</v>
      </c>
      <c r="AM110" s="3"/>
    </row>
    <row r="111" spans="2:39" x14ac:dyDescent="0.25">
      <c r="B111" s="54"/>
      <c r="C111" s="55"/>
      <c r="D111" s="55"/>
      <c r="E111" s="55"/>
      <c r="F111" s="55"/>
      <c r="G111" s="55"/>
      <c r="H111" s="1"/>
      <c r="I111" s="56" t="e">
        <f>VLOOKUP(H111,'2. list used packaging material'!A:D,4,FALSE)</f>
        <v>#N/A</v>
      </c>
      <c r="J111" s="41"/>
      <c r="K111" s="3"/>
      <c r="L111" s="3"/>
      <c r="M111" s="3"/>
      <c r="N111" s="45"/>
      <c r="O111" s="49"/>
      <c r="P111" s="46"/>
      <c r="Q111" s="56" t="e">
        <f>VLOOKUP(P111,'2. list used packaging material'!$A:$D,4,FALSE)</f>
        <v>#N/A</v>
      </c>
      <c r="R111" s="3"/>
      <c r="S111" s="1"/>
      <c r="T111" s="56" t="e">
        <f>VLOOKUP(S111,'2. list used packaging material'!$A:$D,4,FALSE)</f>
        <v>#N/A</v>
      </c>
      <c r="U111" s="3"/>
      <c r="V111" s="1"/>
      <c r="W111" s="56" t="e">
        <f>VLOOKUP(V111,'2. list used packaging material'!$A:$D,4,FALSE)</f>
        <v>#N/A</v>
      </c>
      <c r="X111" s="3"/>
      <c r="Y111" s="1"/>
      <c r="Z111" s="56" t="e">
        <f>VLOOKUP(Y111,'2. list used packaging material'!$A:$D,4,FALSE)</f>
        <v>#N/A</v>
      </c>
      <c r="AA111" s="3"/>
      <c r="AB111" s="3"/>
      <c r="AC111" s="3"/>
      <c r="AD111" s="55"/>
      <c r="AE111" s="1"/>
      <c r="AF111" s="56" t="e">
        <f>VLOOKUP(AE111,'2. list used packaging material'!$A:$D,4,FALSE)</f>
        <v>#N/A</v>
      </c>
      <c r="AG111" s="3"/>
      <c r="AH111" s="1"/>
      <c r="AI111" s="56" t="e">
        <f>VLOOKUP(AH111,'2. list used packaging material'!$A:$D,4,FALSE)</f>
        <v>#N/A</v>
      </c>
      <c r="AJ111" s="3"/>
      <c r="AK111" s="1"/>
      <c r="AL111" s="56" t="e">
        <f>VLOOKUP(AK111,'2. list used packaging material'!$A:$D,4,FALSE)</f>
        <v>#N/A</v>
      </c>
      <c r="AM111" s="3"/>
    </row>
    <row r="112" spans="2:39" x14ac:dyDescent="0.25">
      <c r="B112" s="54"/>
      <c r="C112" s="55"/>
      <c r="D112" s="55"/>
      <c r="E112" s="55"/>
      <c r="F112" s="55"/>
      <c r="G112" s="55"/>
      <c r="H112" s="1"/>
      <c r="I112" s="56" t="e">
        <f>VLOOKUP(H112,'2. list used packaging material'!A:D,4,FALSE)</f>
        <v>#N/A</v>
      </c>
      <c r="J112" s="41"/>
      <c r="K112" s="3"/>
      <c r="L112" s="3"/>
      <c r="M112" s="3"/>
      <c r="N112" s="45"/>
      <c r="O112" s="49"/>
      <c r="P112" s="46"/>
      <c r="Q112" s="56" t="e">
        <f>VLOOKUP(P112,'2. list used packaging material'!$A:$D,4,FALSE)</f>
        <v>#N/A</v>
      </c>
      <c r="R112" s="3"/>
      <c r="S112" s="1"/>
      <c r="T112" s="56" t="e">
        <f>VLOOKUP(S112,'2. list used packaging material'!$A:$D,4,FALSE)</f>
        <v>#N/A</v>
      </c>
      <c r="U112" s="3"/>
      <c r="V112" s="1"/>
      <c r="W112" s="56" t="e">
        <f>VLOOKUP(V112,'2. list used packaging material'!$A:$D,4,FALSE)</f>
        <v>#N/A</v>
      </c>
      <c r="X112" s="3"/>
      <c r="Y112" s="1"/>
      <c r="Z112" s="56" t="e">
        <f>VLOOKUP(Y112,'2. list used packaging material'!$A:$D,4,FALSE)</f>
        <v>#N/A</v>
      </c>
      <c r="AA112" s="3"/>
      <c r="AB112" s="3"/>
      <c r="AC112" s="3"/>
      <c r="AD112" s="55"/>
      <c r="AE112" s="1"/>
      <c r="AF112" s="56" t="e">
        <f>VLOOKUP(AE112,'2. list used packaging material'!$A:$D,4,FALSE)</f>
        <v>#N/A</v>
      </c>
      <c r="AG112" s="3"/>
      <c r="AH112" s="1"/>
      <c r="AI112" s="56" t="e">
        <f>VLOOKUP(AH112,'2. list used packaging material'!$A:$D,4,FALSE)</f>
        <v>#N/A</v>
      </c>
      <c r="AJ112" s="3"/>
      <c r="AK112" s="1"/>
      <c r="AL112" s="56" t="e">
        <f>VLOOKUP(AK112,'2. list used packaging material'!$A:$D,4,FALSE)</f>
        <v>#N/A</v>
      </c>
      <c r="AM112" s="3"/>
    </row>
    <row r="113" spans="2:39" x14ac:dyDescent="0.25">
      <c r="B113" s="54"/>
      <c r="C113" s="55"/>
      <c r="D113" s="55"/>
      <c r="E113" s="55"/>
      <c r="F113" s="55"/>
      <c r="G113" s="55"/>
      <c r="H113" s="1"/>
      <c r="I113" s="56" t="e">
        <f>VLOOKUP(H113,'2. list used packaging material'!A:D,4,FALSE)</f>
        <v>#N/A</v>
      </c>
      <c r="J113" s="41"/>
      <c r="K113" s="3"/>
      <c r="L113" s="3"/>
      <c r="M113" s="3"/>
      <c r="N113" s="45"/>
      <c r="O113" s="49"/>
      <c r="P113" s="46"/>
      <c r="Q113" s="56" t="e">
        <f>VLOOKUP(P113,'2. list used packaging material'!$A:$D,4,FALSE)</f>
        <v>#N/A</v>
      </c>
      <c r="R113" s="3"/>
      <c r="S113" s="1"/>
      <c r="T113" s="56" t="e">
        <f>VLOOKUP(S113,'2. list used packaging material'!$A:$D,4,FALSE)</f>
        <v>#N/A</v>
      </c>
      <c r="U113" s="3"/>
      <c r="V113" s="1"/>
      <c r="W113" s="56" t="e">
        <f>VLOOKUP(V113,'2. list used packaging material'!$A:$D,4,FALSE)</f>
        <v>#N/A</v>
      </c>
      <c r="X113" s="3"/>
      <c r="Y113" s="1"/>
      <c r="Z113" s="56" t="e">
        <f>VLOOKUP(Y113,'2. list used packaging material'!$A:$D,4,FALSE)</f>
        <v>#N/A</v>
      </c>
      <c r="AA113" s="3"/>
      <c r="AB113" s="3"/>
      <c r="AC113" s="3"/>
      <c r="AD113" s="55"/>
      <c r="AE113" s="1"/>
      <c r="AF113" s="56" t="e">
        <f>VLOOKUP(AE113,'2. list used packaging material'!$A:$D,4,FALSE)</f>
        <v>#N/A</v>
      </c>
      <c r="AG113" s="3"/>
      <c r="AH113" s="1"/>
      <c r="AI113" s="56" t="e">
        <f>VLOOKUP(AH113,'2. list used packaging material'!$A:$D,4,FALSE)</f>
        <v>#N/A</v>
      </c>
      <c r="AJ113" s="3"/>
      <c r="AK113" s="1"/>
      <c r="AL113" s="56" t="e">
        <f>VLOOKUP(AK113,'2. list used packaging material'!$A:$D,4,FALSE)</f>
        <v>#N/A</v>
      </c>
      <c r="AM113" s="3"/>
    </row>
    <row r="114" spans="2:39" x14ac:dyDescent="0.25">
      <c r="B114" s="54"/>
      <c r="C114" s="55"/>
      <c r="D114" s="55"/>
      <c r="E114" s="55"/>
      <c r="F114" s="55"/>
      <c r="G114" s="55"/>
      <c r="H114" s="1"/>
      <c r="I114" s="56" t="e">
        <f>VLOOKUP(H114,'2. list used packaging material'!A:D,4,FALSE)</f>
        <v>#N/A</v>
      </c>
      <c r="J114" s="41"/>
      <c r="K114" s="3"/>
      <c r="L114" s="3"/>
      <c r="M114" s="3"/>
      <c r="N114" s="45"/>
      <c r="O114" s="49"/>
      <c r="P114" s="46"/>
      <c r="Q114" s="56" t="e">
        <f>VLOOKUP(P114,'2. list used packaging material'!$A:$D,4,FALSE)</f>
        <v>#N/A</v>
      </c>
      <c r="R114" s="3"/>
      <c r="S114" s="1"/>
      <c r="T114" s="56" t="e">
        <f>VLOOKUP(S114,'2. list used packaging material'!$A:$D,4,FALSE)</f>
        <v>#N/A</v>
      </c>
      <c r="U114" s="3"/>
      <c r="V114" s="1"/>
      <c r="W114" s="56" t="e">
        <f>VLOOKUP(V114,'2. list used packaging material'!$A:$D,4,FALSE)</f>
        <v>#N/A</v>
      </c>
      <c r="X114" s="3"/>
      <c r="Y114" s="1"/>
      <c r="Z114" s="56" t="e">
        <f>VLOOKUP(Y114,'2. list used packaging material'!$A:$D,4,FALSE)</f>
        <v>#N/A</v>
      </c>
      <c r="AA114" s="3"/>
      <c r="AB114" s="3"/>
      <c r="AC114" s="3"/>
      <c r="AD114" s="55"/>
      <c r="AE114" s="1"/>
      <c r="AF114" s="56" t="e">
        <f>VLOOKUP(AE114,'2. list used packaging material'!$A:$D,4,FALSE)</f>
        <v>#N/A</v>
      </c>
      <c r="AG114" s="3"/>
      <c r="AH114" s="1"/>
      <c r="AI114" s="56" t="e">
        <f>VLOOKUP(AH114,'2. list used packaging material'!$A:$D,4,FALSE)</f>
        <v>#N/A</v>
      </c>
      <c r="AJ114" s="3"/>
      <c r="AK114" s="1"/>
      <c r="AL114" s="56" t="e">
        <f>VLOOKUP(AK114,'2. list used packaging material'!$A:$D,4,FALSE)</f>
        <v>#N/A</v>
      </c>
      <c r="AM114" s="3"/>
    </row>
    <row r="115" spans="2:39" x14ac:dyDescent="0.25">
      <c r="B115" s="54"/>
      <c r="C115" s="55"/>
      <c r="D115" s="55"/>
      <c r="E115" s="55"/>
      <c r="F115" s="55"/>
      <c r="G115" s="55"/>
      <c r="H115" s="1"/>
      <c r="I115" s="56" t="e">
        <f>VLOOKUP(H115,'2. list used packaging material'!A:D,4,FALSE)</f>
        <v>#N/A</v>
      </c>
      <c r="J115" s="41"/>
      <c r="K115" s="3"/>
      <c r="L115" s="3"/>
      <c r="M115" s="3"/>
      <c r="N115" s="45"/>
      <c r="O115" s="49"/>
      <c r="P115" s="46"/>
      <c r="Q115" s="56" t="e">
        <f>VLOOKUP(P115,'2. list used packaging material'!$A:$D,4,FALSE)</f>
        <v>#N/A</v>
      </c>
      <c r="R115" s="3"/>
      <c r="S115" s="1"/>
      <c r="T115" s="56" t="e">
        <f>VLOOKUP(S115,'2. list used packaging material'!$A:$D,4,FALSE)</f>
        <v>#N/A</v>
      </c>
      <c r="U115" s="3"/>
      <c r="V115" s="1"/>
      <c r="W115" s="56" t="e">
        <f>VLOOKUP(V115,'2. list used packaging material'!$A:$D,4,FALSE)</f>
        <v>#N/A</v>
      </c>
      <c r="X115" s="3"/>
      <c r="Y115" s="1"/>
      <c r="Z115" s="56" t="e">
        <f>VLOOKUP(Y115,'2. list used packaging material'!$A:$D,4,FALSE)</f>
        <v>#N/A</v>
      </c>
      <c r="AA115" s="3"/>
      <c r="AB115" s="3"/>
      <c r="AC115" s="3"/>
      <c r="AD115" s="55"/>
      <c r="AE115" s="1"/>
      <c r="AF115" s="56" t="e">
        <f>VLOOKUP(AE115,'2. list used packaging material'!$A:$D,4,FALSE)</f>
        <v>#N/A</v>
      </c>
      <c r="AG115" s="3"/>
      <c r="AH115" s="1"/>
      <c r="AI115" s="56" t="e">
        <f>VLOOKUP(AH115,'2. list used packaging material'!$A:$D,4,FALSE)</f>
        <v>#N/A</v>
      </c>
      <c r="AJ115" s="3"/>
      <c r="AK115" s="1"/>
      <c r="AL115" s="56" t="e">
        <f>VLOOKUP(AK115,'2. list used packaging material'!$A:$D,4,FALSE)</f>
        <v>#N/A</v>
      </c>
      <c r="AM115" s="3"/>
    </row>
    <row r="116" spans="2:39" x14ac:dyDescent="0.25">
      <c r="B116" s="54"/>
      <c r="C116" s="55"/>
      <c r="D116" s="55"/>
      <c r="E116" s="55"/>
      <c r="F116" s="55"/>
      <c r="G116" s="55"/>
      <c r="H116" s="1"/>
      <c r="I116" s="56" t="e">
        <f>VLOOKUP(H116,'2. list used packaging material'!A:D,4,FALSE)</f>
        <v>#N/A</v>
      </c>
      <c r="J116" s="41"/>
      <c r="K116" s="3"/>
      <c r="L116" s="3"/>
      <c r="M116" s="3"/>
      <c r="N116" s="45"/>
      <c r="O116" s="49"/>
      <c r="P116" s="46"/>
      <c r="Q116" s="56" t="e">
        <f>VLOOKUP(P116,'2. list used packaging material'!$A:$D,4,FALSE)</f>
        <v>#N/A</v>
      </c>
      <c r="R116" s="3"/>
      <c r="S116" s="1"/>
      <c r="T116" s="56" t="e">
        <f>VLOOKUP(S116,'2. list used packaging material'!$A:$D,4,FALSE)</f>
        <v>#N/A</v>
      </c>
      <c r="U116" s="3"/>
      <c r="V116" s="1"/>
      <c r="W116" s="56" t="e">
        <f>VLOOKUP(V116,'2. list used packaging material'!$A:$D,4,FALSE)</f>
        <v>#N/A</v>
      </c>
      <c r="X116" s="3"/>
      <c r="Y116" s="1"/>
      <c r="Z116" s="56" t="e">
        <f>VLOOKUP(Y116,'2. list used packaging material'!$A:$D,4,FALSE)</f>
        <v>#N/A</v>
      </c>
      <c r="AA116" s="3"/>
      <c r="AB116" s="3"/>
      <c r="AC116" s="3"/>
      <c r="AD116" s="55"/>
      <c r="AE116" s="1"/>
      <c r="AF116" s="56" t="e">
        <f>VLOOKUP(AE116,'2. list used packaging material'!$A:$D,4,FALSE)</f>
        <v>#N/A</v>
      </c>
      <c r="AG116" s="3"/>
      <c r="AH116" s="1"/>
      <c r="AI116" s="56" t="e">
        <f>VLOOKUP(AH116,'2. list used packaging material'!$A:$D,4,FALSE)</f>
        <v>#N/A</v>
      </c>
      <c r="AJ116" s="3"/>
      <c r="AK116" s="1"/>
      <c r="AL116" s="56" t="e">
        <f>VLOOKUP(AK116,'2. list used packaging material'!$A:$D,4,FALSE)</f>
        <v>#N/A</v>
      </c>
      <c r="AM116" s="3"/>
    </row>
    <row r="117" spans="2:39" x14ac:dyDescent="0.25">
      <c r="B117" s="54"/>
      <c r="C117" s="55"/>
      <c r="D117" s="55"/>
      <c r="E117" s="55"/>
      <c r="F117" s="55"/>
      <c r="G117" s="55"/>
      <c r="H117" s="1"/>
      <c r="I117" s="56" t="e">
        <f>VLOOKUP(H117,'2. list used packaging material'!A:D,4,FALSE)</f>
        <v>#N/A</v>
      </c>
      <c r="J117" s="41"/>
      <c r="K117" s="3"/>
      <c r="L117" s="3"/>
      <c r="M117" s="3"/>
      <c r="N117" s="45"/>
      <c r="O117" s="49"/>
      <c r="P117" s="46"/>
      <c r="Q117" s="56" t="e">
        <f>VLOOKUP(P117,'2. list used packaging material'!$A:$D,4,FALSE)</f>
        <v>#N/A</v>
      </c>
      <c r="R117" s="3"/>
      <c r="S117" s="1"/>
      <c r="T117" s="56" t="e">
        <f>VLOOKUP(S117,'2. list used packaging material'!$A:$D,4,FALSE)</f>
        <v>#N/A</v>
      </c>
      <c r="U117" s="3"/>
      <c r="V117" s="1"/>
      <c r="W117" s="56" t="e">
        <f>VLOOKUP(V117,'2. list used packaging material'!$A:$D,4,FALSE)</f>
        <v>#N/A</v>
      </c>
      <c r="X117" s="3"/>
      <c r="Y117" s="1"/>
      <c r="Z117" s="56" t="e">
        <f>VLOOKUP(Y117,'2. list used packaging material'!$A:$D,4,FALSE)</f>
        <v>#N/A</v>
      </c>
      <c r="AA117" s="3"/>
      <c r="AB117" s="3"/>
      <c r="AC117" s="3"/>
      <c r="AD117" s="55"/>
      <c r="AE117" s="1"/>
      <c r="AF117" s="56" t="e">
        <f>VLOOKUP(AE117,'2. list used packaging material'!$A:$D,4,FALSE)</f>
        <v>#N/A</v>
      </c>
      <c r="AG117" s="3"/>
      <c r="AH117" s="1"/>
      <c r="AI117" s="56" t="e">
        <f>VLOOKUP(AH117,'2. list used packaging material'!$A:$D,4,FALSE)</f>
        <v>#N/A</v>
      </c>
      <c r="AJ117" s="3"/>
      <c r="AK117" s="1"/>
      <c r="AL117" s="56" t="e">
        <f>VLOOKUP(AK117,'2. list used packaging material'!$A:$D,4,FALSE)</f>
        <v>#N/A</v>
      </c>
      <c r="AM117" s="3"/>
    </row>
    <row r="118" spans="2:39" x14ac:dyDescent="0.25">
      <c r="B118" s="54"/>
      <c r="C118" s="55"/>
      <c r="D118" s="55"/>
      <c r="E118" s="55"/>
      <c r="F118" s="55"/>
      <c r="G118" s="55"/>
      <c r="H118" s="1"/>
      <c r="I118" s="56" t="e">
        <f>VLOOKUP(H118,'2. list used packaging material'!A:D,4,FALSE)</f>
        <v>#N/A</v>
      </c>
      <c r="J118" s="41"/>
      <c r="K118" s="3"/>
      <c r="L118" s="3"/>
      <c r="M118" s="3"/>
      <c r="N118" s="45"/>
      <c r="O118" s="49"/>
      <c r="P118" s="46"/>
      <c r="Q118" s="56" t="e">
        <f>VLOOKUP(P118,'2. list used packaging material'!$A:$D,4,FALSE)</f>
        <v>#N/A</v>
      </c>
      <c r="R118" s="3"/>
      <c r="S118" s="1"/>
      <c r="T118" s="56" t="e">
        <f>VLOOKUP(S118,'2. list used packaging material'!$A:$D,4,FALSE)</f>
        <v>#N/A</v>
      </c>
      <c r="U118" s="3"/>
      <c r="V118" s="1"/>
      <c r="W118" s="56" t="e">
        <f>VLOOKUP(V118,'2. list used packaging material'!$A:$D,4,FALSE)</f>
        <v>#N/A</v>
      </c>
      <c r="X118" s="3"/>
      <c r="Y118" s="1"/>
      <c r="Z118" s="56" t="e">
        <f>VLOOKUP(Y118,'2. list used packaging material'!$A:$D,4,FALSE)</f>
        <v>#N/A</v>
      </c>
      <c r="AA118" s="3"/>
      <c r="AB118" s="3"/>
      <c r="AC118" s="3"/>
      <c r="AD118" s="55"/>
      <c r="AE118" s="1"/>
      <c r="AF118" s="56" t="e">
        <f>VLOOKUP(AE118,'2. list used packaging material'!$A:$D,4,FALSE)</f>
        <v>#N/A</v>
      </c>
      <c r="AG118" s="3"/>
      <c r="AH118" s="1"/>
      <c r="AI118" s="56" t="e">
        <f>VLOOKUP(AH118,'2. list used packaging material'!$A:$D,4,FALSE)</f>
        <v>#N/A</v>
      </c>
      <c r="AJ118" s="3"/>
      <c r="AK118" s="1"/>
      <c r="AL118" s="56" t="e">
        <f>VLOOKUP(AK118,'2. list used packaging material'!$A:$D,4,FALSE)</f>
        <v>#N/A</v>
      </c>
      <c r="AM118" s="3"/>
    </row>
    <row r="119" spans="2:39" x14ac:dyDescent="0.25">
      <c r="B119" s="54"/>
      <c r="C119" s="55"/>
      <c r="D119" s="55"/>
      <c r="E119" s="55"/>
      <c r="F119" s="55"/>
      <c r="G119" s="55"/>
      <c r="H119" s="1"/>
      <c r="I119" s="56" t="e">
        <f>VLOOKUP(H119,'2. list used packaging material'!A:D,4,FALSE)</f>
        <v>#N/A</v>
      </c>
      <c r="J119" s="41"/>
      <c r="K119" s="3"/>
      <c r="L119" s="3"/>
      <c r="M119" s="3"/>
      <c r="N119" s="45"/>
      <c r="O119" s="49"/>
      <c r="P119" s="46"/>
      <c r="Q119" s="56" t="e">
        <f>VLOOKUP(P119,'2. list used packaging material'!$A:$D,4,FALSE)</f>
        <v>#N/A</v>
      </c>
      <c r="R119" s="3"/>
      <c r="S119" s="1"/>
      <c r="T119" s="56" t="e">
        <f>VLOOKUP(S119,'2. list used packaging material'!$A:$D,4,FALSE)</f>
        <v>#N/A</v>
      </c>
      <c r="U119" s="3"/>
      <c r="V119" s="1"/>
      <c r="W119" s="56" t="e">
        <f>VLOOKUP(V119,'2. list used packaging material'!$A:$D,4,FALSE)</f>
        <v>#N/A</v>
      </c>
      <c r="X119" s="3"/>
      <c r="Y119" s="1"/>
      <c r="Z119" s="56" t="e">
        <f>VLOOKUP(Y119,'2. list used packaging material'!$A:$D,4,FALSE)</f>
        <v>#N/A</v>
      </c>
      <c r="AA119" s="3"/>
      <c r="AB119" s="3"/>
      <c r="AC119" s="3"/>
      <c r="AD119" s="55"/>
      <c r="AE119" s="1"/>
      <c r="AF119" s="56" t="e">
        <f>VLOOKUP(AE119,'2. list used packaging material'!$A:$D,4,FALSE)</f>
        <v>#N/A</v>
      </c>
      <c r="AG119" s="3"/>
      <c r="AH119" s="1"/>
      <c r="AI119" s="56" t="e">
        <f>VLOOKUP(AH119,'2. list used packaging material'!$A:$D,4,FALSE)</f>
        <v>#N/A</v>
      </c>
      <c r="AJ119" s="3"/>
      <c r="AK119" s="1"/>
      <c r="AL119" s="56" t="e">
        <f>VLOOKUP(AK119,'2. list used packaging material'!$A:$D,4,FALSE)</f>
        <v>#N/A</v>
      </c>
      <c r="AM119" s="3"/>
    </row>
    <row r="120" spans="2:39" x14ac:dyDescent="0.25">
      <c r="B120" s="54"/>
      <c r="C120" s="55"/>
      <c r="D120" s="55"/>
      <c r="E120" s="55"/>
      <c r="F120" s="55"/>
      <c r="G120" s="55"/>
      <c r="H120" s="1"/>
      <c r="I120" s="56" t="e">
        <f>VLOOKUP(H120,'2. list used packaging material'!A:D,4,FALSE)</f>
        <v>#N/A</v>
      </c>
      <c r="J120" s="41"/>
      <c r="K120" s="3"/>
      <c r="L120" s="3"/>
      <c r="M120" s="3"/>
      <c r="N120" s="45"/>
      <c r="O120" s="49"/>
      <c r="P120" s="46"/>
      <c r="Q120" s="56" t="e">
        <f>VLOOKUP(P120,'2. list used packaging material'!$A:$D,4,FALSE)</f>
        <v>#N/A</v>
      </c>
      <c r="R120" s="3"/>
      <c r="S120" s="1"/>
      <c r="T120" s="56" t="e">
        <f>VLOOKUP(S120,'2. list used packaging material'!$A:$D,4,FALSE)</f>
        <v>#N/A</v>
      </c>
      <c r="U120" s="3"/>
      <c r="V120" s="1"/>
      <c r="W120" s="56" t="e">
        <f>VLOOKUP(V120,'2. list used packaging material'!$A:$D,4,FALSE)</f>
        <v>#N/A</v>
      </c>
      <c r="X120" s="3"/>
      <c r="Y120" s="1"/>
      <c r="Z120" s="56" t="e">
        <f>VLOOKUP(Y120,'2. list used packaging material'!$A:$D,4,FALSE)</f>
        <v>#N/A</v>
      </c>
      <c r="AA120" s="3"/>
      <c r="AB120" s="3"/>
      <c r="AC120" s="3"/>
      <c r="AD120" s="55"/>
      <c r="AE120" s="1"/>
      <c r="AF120" s="56" t="e">
        <f>VLOOKUP(AE120,'2. list used packaging material'!$A:$D,4,FALSE)</f>
        <v>#N/A</v>
      </c>
      <c r="AG120" s="3"/>
      <c r="AH120" s="1"/>
      <c r="AI120" s="56" t="e">
        <f>VLOOKUP(AH120,'2. list used packaging material'!$A:$D,4,FALSE)</f>
        <v>#N/A</v>
      </c>
      <c r="AJ120" s="3"/>
      <c r="AK120" s="1"/>
      <c r="AL120" s="56" t="e">
        <f>VLOOKUP(AK120,'2. list used packaging material'!$A:$D,4,FALSE)</f>
        <v>#N/A</v>
      </c>
      <c r="AM120" s="3"/>
    </row>
    <row r="121" spans="2:39" x14ac:dyDescent="0.25">
      <c r="B121" s="54"/>
      <c r="C121" s="55"/>
      <c r="D121" s="55"/>
      <c r="E121" s="55"/>
      <c r="F121" s="55"/>
      <c r="G121" s="55"/>
      <c r="H121" s="1"/>
      <c r="I121" s="56" t="e">
        <f>VLOOKUP(H121,'2. list used packaging material'!A:D,4,FALSE)</f>
        <v>#N/A</v>
      </c>
      <c r="J121" s="41"/>
      <c r="K121" s="3"/>
      <c r="L121" s="3"/>
      <c r="M121" s="3"/>
      <c r="N121" s="45"/>
      <c r="O121" s="49"/>
      <c r="P121" s="46"/>
      <c r="Q121" s="56" t="e">
        <f>VLOOKUP(P121,'2. list used packaging material'!$A:$D,4,FALSE)</f>
        <v>#N/A</v>
      </c>
      <c r="R121" s="3"/>
      <c r="S121" s="1"/>
      <c r="T121" s="56" t="e">
        <f>VLOOKUP(S121,'2. list used packaging material'!$A:$D,4,FALSE)</f>
        <v>#N/A</v>
      </c>
      <c r="U121" s="3"/>
      <c r="V121" s="1"/>
      <c r="W121" s="56" t="e">
        <f>VLOOKUP(V121,'2. list used packaging material'!$A:$D,4,FALSE)</f>
        <v>#N/A</v>
      </c>
      <c r="X121" s="3"/>
      <c r="Y121" s="1"/>
      <c r="Z121" s="56" t="e">
        <f>VLOOKUP(Y121,'2. list used packaging material'!$A:$D,4,FALSE)</f>
        <v>#N/A</v>
      </c>
      <c r="AA121" s="3"/>
      <c r="AB121" s="3"/>
      <c r="AC121" s="3"/>
      <c r="AD121" s="55"/>
      <c r="AE121" s="1"/>
      <c r="AF121" s="56" t="e">
        <f>VLOOKUP(AE121,'2. list used packaging material'!$A:$D,4,FALSE)</f>
        <v>#N/A</v>
      </c>
      <c r="AG121" s="3"/>
      <c r="AH121" s="1"/>
      <c r="AI121" s="56" t="e">
        <f>VLOOKUP(AH121,'2. list used packaging material'!$A:$D,4,FALSE)</f>
        <v>#N/A</v>
      </c>
      <c r="AJ121" s="3"/>
      <c r="AK121" s="1"/>
      <c r="AL121" s="56" t="e">
        <f>VLOOKUP(AK121,'2. list used packaging material'!$A:$D,4,FALSE)</f>
        <v>#N/A</v>
      </c>
      <c r="AM121" s="3"/>
    </row>
    <row r="122" spans="2:39" x14ac:dyDescent="0.25">
      <c r="B122" s="54"/>
      <c r="C122" s="55"/>
      <c r="D122" s="55"/>
      <c r="E122" s="55"/>
      <c r="F122" s="55"/>
      <c r="G122" s="55"/>
      <c r="H122" s="1"/>
      <c r="I122" s="56" t="e">
        <f>VLOOKUP(H122,'2. list used packaging material'!A:D,4,FALSE)</f>
        <v>#N/A</v>
      </c>
      <c r="J122" s="41"/>
      <c r="K122" s="3"/>
      <c r="L122" s="3"/>
      <c r="M122" s="3"/>
      <c r="N122" s="45"/>
      <c r="O122" s="49"/>
      <c r="P122" s="46"/>
      <c r="Q122" s="56" t="e">
        <f>VLOOKUP(P122,'2. list used packaging material'!$A:$D,4,FALSE)</f>
        <v>#N/A</v>
      </c>
      <c r="R122" s="3"/>
      <c r="S122" s="1"/>
      <c r="T122" s="56" t="e">
        <f>VLOOKUP(S122,'2. list used packaging material'!$A:$D,4,FALSE)</f>
        <v>#N/A</v>
      </c>
      <c r="U122" s="3"/>
      <c r="V122" s="1"/>
      <c r="W122" s="56" t="e">
        <f>VLOOKUP(V122,'2. list used packaging material'!$A:$D,4,FALSE)</f>
        <v>#N/A</v>
      </c>
      <c r="X122" s="3"/>
      <c r="Y122" s="1"/>
      <c r="Z122" s="56" t="e">
        <f>VLOOKUP(Y122,'2. list used packaging material'!$A:$D,4,FALSE)</f>
        <v>#N/A</v>
      </c>
      <c r="AA122" s="3"/>
      <c r="AB122" s="3"/>
      <c r="AC122" s="3"/>
      <c r="AD122" s="55"/>
      <c r="AE122" s="1"/>
      <c r="AF122" s="56" t="e">
        <f>VLOOKUP(AE122,'2. list used packaging material'!$A:$D,4,FALSE)</f>
        <v>#N/A</v>
      </c>
      <c r="AG122" s="3"/>
      <c r="AH122" s="1"/>
      <c r="AI122" s="56" t="e">
        <f>VLOOKUP(AH122,'2. list used packaging material'!$A:$D,4,FALSE)</f>
        <v>#N/A</v>
      </c>
      <c r="AJ122" s="3"/>
      <c r="AK122" s="1"/>
      <c r="AL122" s="56" t="e">
        <f>VLOOKUP(AK122,'2. list used packaging material'!$A:$D,4,FALSE)</f>
        <v>#N/A</v>
      </c>
      <c r="AM122" s="3"/>
    </row>
    <row r="123" spans="2:39" x14ac:dyDescent="0.25">
      <c r="B123" s="54"/>
      <c r="C123" s="55"/>
      <c r="D123" s="55"/>
      <c r="E123" s="55"/>
      <c r="F123" s="55"/>
      <c r="G123" s="55"/>
      <c r="H123" s="1"/>
      <c r="I123" s="56" t="e">
        <f>VLOOKUP(H123,'2. list used packaging material'!A:D,4,FALSE)</f>
        <v>#N/A</v>
      </c>
      <c r="J123" s="41"/>
      <c r="K123" s="3"/>
      <c r="L123" s="3"/>
      <c r="M123" s="3"/>
      <c r="N123" s="45"/>
      <c r="O123" s="49"/>
      <c r="P123" s="46"/>
      <c r="Q123" s="56" t="e">
        <f>VLOOKUP(P123,'2. list used packaging material'!$A:$D,4,FALSE)</f>
        <v>#N/A</v>
      </c>
      <c r="R123" s="3"/>
      <c r="S123" s="1"/>
      <c r="T123" s="56" t="e">
        <f>VLOOKUP(S123,'2. list used packaging material'!$A:$D,4,FALSE)</f>
        <v>#N/A</v>
      </c>
      <c r="U123" s="3"/>
      <c r="V123" s="1"/>
      <c r="W123" s="56" t="e">
        <f>VLOOKUP(V123,'2. list used packaging material'!$A:$D,4,FALSE)</f>
        <v>#N/A</v>
      </c>
      <c r="X123" s="3"/>
      <c r="Y123" s="1"/>
      <c r="Z123" s="56" t="e">
        <f>VLOOKUP(Y123,'2. list used packaging material'!$A:$D,4,FALSE)</f>
        <v>#N/A</v>
      </c>
      <c r="AA123" s="3"/>
      <c r="AB123" s="3"/>
      <c r="AC123" s="3"/>
      <c r="AD123" s="55"/>
      <c r="AE123" s="1"/>
      <c r="AF123" s="56" t="e">
        <f>VLOOKUP(AE123,'2. list used packaging material'!$A:$D,4,FALSE)</f>
        <v>#N/A</v>
      </c>
      <c r="AG123" s="3"/>
      <c r="AH123" s="1"/>
      <c r="AI123" s="56" t="e">
        <f>VLOOKUP(AH123,'2. list used packaging material'!$A:$D,4,FALSE)</f>
        <v>#N/A</v>
      </c>
      <c r="AJ123" s="3"/>
      <c r="AK123" s="1"/>
      <c r="AL123" s="56" t="e">
        <f>VLOOKUP(AK123,'2. list used packaging material'!$A:$D,4,FALSE)</f>
        <v>#N/A</v>
      </c>
      <c r="AM123" s="3"/>
    </row>
    <row r="124" spans="2:39" x14ac:dyDescent="0.25">
      <c r="B124" s="54"/>
      <c r="C124" s="55"/>
      <c r="D124" s="55"/>
      <c r="E124" s="55"/>
      <c r="F124" s="55"/>
      <c r="G124" s="55"/>
      <c r="H124" s="1"/>
      <c r="I124" s="56" t="e">
        <f>VLOOKUP(H124,'2. list used packaging material'!A:D,4,FALSE)</f>
        <v>#N/A</v>
      </c>
      <c r="J124" s="41"/>
      <c r="K124" s="3"/>
      <c r="L124" s="3"/>
      <c r="M124" s="3"/>
      <c r="N124" s="45"/>
      <c r="O124" s="49"/>
      <c r="P124" s="46"/>
      <c r="Q124" s="56" t="e">
        <f>VLOOKUP(P124,'2. list used packaging material'!$A:$D,4,FALSE)</f>
        <v>#N/A</v>
      </c>
      <c r="R124" s="3"/>
      <c r="S124" s="1"/>
      <c r="T124" s="56" t="e">
        <f>VLOOKUP(S124,'2. list used packaging material'!$A:$D,4,FALSE)</f>
        <v>#N/A</v>
      </c>
      <c r="U124" s="3"/>
      <c r="V124" s="1"/>
      <c r="W124" s="56" t="e">
        <f>VLOOKUP(V124,'2. list used packaging material'!$A:$D,4,FALSE)</f>
        <v>#N/A</v>
      </c>
      <c r="X124" s="3"/>
      <c r="Y124" s="1"/>
      <c r="Z124" s="56" t="e">
        <f>VLOOKUP(Y124,'2. list used packaging material'!$A:$D,4,FALSE)</f>
        <v>#N/A</v>
      </c>
      <c r="AA124" s="3"/>
      <c r="AB124" s="3"/>
      <c r="AC124" s="3"/>
      <c r="AD124" s="55"/>
      <c r="AE124" s="1"/>
      <c r="AF124" s="56" t="e">
        <f>VLOOKUP(AE124,'2. list used packaging material'!$A:$D,4,FALSE)</f>
        <v>#N/A</v>
      </c>
      <c r="AG124" s="3"/>
      <c r="AH124" s="1"/>
      <c r="AI124" s="56" t="e">
        <f>VLOOKUP(AH124,'2. list used packaging material'!$A:$D,4,FALSE)</f>
        <v>#N/A</v>
      </c>
      <c r="AJ124" s="3"/>
      <c r="AK124" s="1"/>
      <c r="AL124" s="56" t="e">
        <f>VLOOKUP(AK124,'2. list used packaging material'!$A:$D,4,FALSE)</f>
        <v>#N/A</v>
      </c>
      <c r="AM124" s="3"/>
    </row>
    <row r="125" spans="2:39" x14ac:dyDescent="0.25">
      <c r="B125" s="54"/>
      <c r="C125" s="55"/>
      <c r="D125" s="55"/>
      <c r="E125" s="55"/>
      <c r="F125" s="55"/>
      <c r="G125" s="55"/>
      <c r="H125" s="1"/>
      <c r="I125" s="56" t="e">
        <f>VLOOKUP(H125,'2. list used packaging material'!A:D,4,FALSE)</f>
        <v>#N/A</v>
      </c>
      <c r="J125" s="41"/>
      <c r="K125" s="3"/>
      <c r="L125" s="3"/>
      <c r="M125" s="3"/>
      <c r="N125" s="45"/>
      <c r="O125" s="49"/>
      <c r="P125" s="46"/>
      <c r="Q125" s="56" t="e">
        <f>VLOOKUP(P125,'2. list used packaging material'!$A:$D,4,FALSE)</f>
        <v>#N/A</v>
      </c>
      <c r="R125" s="3"/>
      <c r="S125" s="1"/>
      <c r="T125" s="56" t="e">
        <f>VLOOKUP(S125,'2. list used packaging material'!$A:$D,4,FALSE)</f>
        <v>#N/A</v>
      </c>
      <c r="U125" s="3"/>
      <c r="V125" s="1"/>
      <c r="W125" s="56" t="e">
        <f>VLOOKUP(V125,'2. list used packaging material'!$A:$D,4,FALSE)</f>
        <v>#N/A</v>
      </c>
      <c r="X125" s="3"/>
      <c r="Y125" s="1"/>
      <c r="Z125" s="56" t="e">
        <f>VLOOKUP(Y125,'2. list used packaging material'!$A:$D,4,FALSE)</f>
        <v>#N/A</v>
      </c>
      <c r="AA125" s="3"/>
      <c r="AB125" s="3"/>
      <c r="AC125" s="3"/>
      <c r="AD125" s="55"/>
      <c r="AE125" s="1"/>
      <c r="AF125" s="56" t="e">
        <f>VLOOKUP(AE125,'2. list used packaging material'!$A:$D,4,FALSE)</f>
        <v>#N/A</v>
      </c>
      <c r="AG125" s="3"/>
      <c r="AH125" s="1"/>
      <c r="AI125" s="56" t="e">
        <f>VLOOKUP(AH125,'2. list used packaging material'!$A:$D,4,FALSE)</f>
        <v>#N/A</v>
      </c>
      <c r="AJ125" s="3"/>
      <c r="AK125" s="1"/>
      <c r="AL125" s="56" t="e">
        <f>VLOOKUP(AK125,'2. list used packaging material'!$A:$D,4,FALSE)</f>
        <v>#N/A</v>
      </c>
      <c r="AM125" s="3"/>
    </row>
    <row r="126" spans="2:39" x14ac:dyDescent="0.25">
      <c r="B126" s="54"/>
      <c r="C126" s="55"/>
      <c r="D126" s="55"/>
      <c r="E126" s="55"/>
      <c r="F126" s="55"/>
      <c r="G126" s="55"/>
      <c r="H126" s="1"/>
      <c r="I126" s="56" t="e">
        <f>VLOOKUP(H126,'2. list used packaging material'!A:D,4,FALSE)</f>
        <v>#N/A</v>
      </c>
      <c r="J126" s="41"/>
      <c r="K126" s="3"/>
      <c r="L126" s="3"/>
      <c r="M126" s="3"/>
      <c r="N126" s="45"/>
      <c r="O126" s="49"/>
      <c r="P126" s="46"/>
      <c r="Q126" s="56" t="e">
        <f>VLOOKUP(P126,'2. list used packaging material'!$A:$D,4,FALSE)</f>
        <v>#N/A</v>
      </c>
      <c r="R126" s="3"/>
      <c r="S126" s="1"/>
      <c r="T126" s="56" t="e">
        <f>VLOOKUP(S126,'2. list used packaging material'!$A:$D,4,FALSE)</f>
        <v>#N/A</v>
      </c>
      <c r="U126" s="3"/>
      <c r="V126" s="1"/>
      <c r="W126" s="56" t="e">
        <f>VLOOKUP(V126,'2. list used packaging material'!$A:$D,4,FALSE)</f>
        <v>#N/A</v>
      </c>
      <c r="X126" s="3"/>
      <c r="Y126" s="1"/>
      <c r="Z126" s="56" t="e">
        <f>VLOOKUP(Y126,'2. list used packaging material'!$A:$D,4,FALSE)</f>
        <v>#N/A</v>
      </c>
      <c r="AA126" s="3"/>
      <c r="AB126" s="3"/>
      <c r="AC126" s="3"/>
      <c r="AD126" s="55"/>
      <c r="AE126" s="1"/>
      <c r="AF126" s="56" t="e">
        <f>VLOOKUP(AE126,'2. list used packaging material'!$A:$D,4,FALSE)</f>
        <v>#N/A</v>
      </c>
      <c r="AG126" s="3"/>
      <c r="AH126" s="1"/>
      <c r="AI126" s="56" t="e">
        <f>VLOOKUP(AH126,'2. list used packaging material'!$A:$D,4,FALSE)</f>
        <v>#N/A</v>
      </c>
      <c r="AJ126" s="3"/>
      <c r="AK126" s="1"/>
      <c r="AL126" s="56" t="e">
        <f>VLOOKUP(AK126,'2. list used packaging material'!$A:$D,4,FALSE)</f>
        <v>#N/A</v>
      </c>
      <c r="AM126" s="3"/>
    </row>
    <row r="127" spans="2:39" x14ac:dyDescent="0.25">
      <c r="B127" s="54"/>
      <c r="C127" s="55"/>
      <c r="D127" s="55"/>
      <c r="E127" s="55"/>
      <c r="F127" s="55"/>
      <c r="G127" s="55"/>
      <c r="H127" s="1"/>
      <c r="I127" s="56" t="e">
        <f>VLOOKUP(H127,'2. list used packaging material'!A:D,4,FALSE)</f>
        <v>#N/A</v>
      </c>
      <c r="J127" s="41"/>
      <c r="K127" s="3"/>
      <c r="L127" s="3"/>
      <c r="M127" s="3"/>
      <c r="N127" s="45"/>
      <c r="O127" s="49"/>
      <c r="P127" s="46"/>
      <c r="Q127" s="56" t="e">
        <f>VLOOKUP(P127,'2. list used packaging material'!$A:$D,4,FALSE)</f>
        <v>#N/A</v>
      </c>
      <c r="R127" s="3"/>
      <c r="S127" s="1"/>
      <c r="T127" s="56" t="e">
        <f>VLOOKUP(S127,'2. list used packaging material'!$A:$D,4,FALSE)</f>
        <v>#N/A</v>
      </c>
      <c r="U127" s="3"/>
      <c r="V127" s="1"/>
      <c r="W127" s="56" t="e">
        <f>VLOOKUP(V127,'2. list used packaging material'!$A:$D,4,FALSE)</f>
        <v>#N/A</v>
      </c>
      <c r="X127" s="3"/>
      <c r="Y127" s="1"/>
      <c r="Z127" s="56" t="e">
        <f>VLOOKUP(Y127,'2. list used packaging material'!$A:$D,4,FALSE)</f>
        <v>#N/A</v>
      </c>
      <c r="AA127" s="3"/>
      <c r="AB127" s="3"/>
      <c r="AC127" s="3"/>
      <c r="AD127" s="55"/>
      <c r="AE127" s="1"/>
      <c r="AF127" s="56" t="e">
        <f>VLOOKUP(AE127,'2. list used packaging material'!$A:$D,4,FALSE)</f>
        <v>#N/A</v>
      </c>
      <c r="AG127" s="3"/>
      <c r="AH127" s="1"/>
      <c r="AI127" s="56" t="e">
        <f>VLOOKUP(AH127,'2. list used packaging material'!$A:$D,4,FALSE)</f>
        <v>#N/A</v>
      </c>
      <c r="AJ127" s="3"/>
      <c r="AK127" s="1"/>
      <c r="AL127" s="56" t="e">
        <f>VLOOKUP(AK127,'2. list used packaging material'!$A:$D,4,FALSE)</f>
        <v>#N/A</v>
      </c>
      <c r="AM127" s="3"/>
    </row>
    <row r="128" spans="2:39" x14ac:dyDescent="0.25">
      <c r="B128" s="54"/>
      <c r="C128" s="55"/>
      <c r="D128" s="55"/>
      <c r="E128" s="55"/>
      <c r="F128" s="55"/>
      <c r="G128" s="55"/>
      <c r="H128" s="1"/>
      <c r="I128" s="56" t="e">
        <f>VLOOKUP(H128,'2. list used packaging material'!A:D,4,FALSE)</f>
        <v>#N/A</v>
      </c>
      <c r="J128" s="41"/>
      <c r="K128" s="3"/>
      <c r="L128" s="3"/>
      <c r="M128" s="3"/>
      <c r="N128" s="45"/>
      <c r="O128" s="49"/>
      <c r="P128" s="46"/>
      <c r="Q128" s="56" t="e">
        <f>VLOOKUP(P128,'2. list used packaging material'!$A:$D,4,FALSE)</f>
        <v>#N/A</v>
      </c>
      <c r="R128" s="3"/>
      <c r="S128" s="1"/>
      <c r="T128" s="56" t="e">
        <f>VLOOKUP(S128,'2. list used packaging material'!$A:$D,4,FALSE)</f>
        <v>#N/A</v>
      </c>
      <c r="U128" s="3"/>
      <c r="V128" s="1"/>
      <c r="W128" s="56" t="e">
        <f>VLOOKUP(V128,'2. list used packaging material'!$A:$D,4,FALSE)</f>
        <v>#N/A</v>
      </c>
      <c r="X128" s="3"/>
      <c r="Y128" s="1"/>
      <c r="Z128" s="56" t="e">
        <f>VLOOKUP(Y128,'2. list used packaging material'!$A:$D,4,FALSE)</f>
        <v>#N/A</v>
      </c>
      <c r="AA128" s="3"/>
      <c r="AB128" s="3"/>
      <c r="AC128" s="3"/>
      <c r="AD128" s="55"/>
      <c r="AE128" s="1"/>
      <c r="AF128" s="56" t="e">
        <f>VLOOKUP(AE128,'2. list used packaging material'!$A:$D,4,FALSE)</f>
        <v>#N/A</v>
      </c>
      <c r="AG128" s="3"/>
      <c r="AH128" s="1"/>
      <c r="AI128" s="56" t="e">
        <f>VLOOKUP(AH128,'2. list used packaging material'!$A:$D,4,FALSE)</f>
        <v>#N/A</v>
      </c>
      <c r="AJ128" s="3"/>
      <c r="AK128" s="1"/>
      <c r="AL128" s="56" t="e">
        <f>VLOOKUP(AK128,'2. list used packaging material'!$A:$D,4,FALSE)</f>
        <v>#N/A</v>
      </c>
      <c r="AM128" s="3"/>
    </row>
    <row r="129" spans="2:39" x14ac:dyDescent="0.25">
      <c r="B129" s="54"/>
      <c r="C129" s="55"/>
      <c r="D129" s="55"/>
      <c r="E129" s="55"/>
      <c r="F129" s="55"/>
      <c r="G129" s="55"/>
      <c r="H129" s="1"/>
      <c r="I129" s="56" t="e">
        <f>VLOOKUP(H129,'2. list used packaging material'!A:D,4,FALSE)</f>
        <v>#N/A</v>
      </c>
      <c r="J129" s="41"/>
      <c r="K129" s="3"/>
      <c r="L129" s="3"/>
      <c r="M129" s="3"/>
      <c r="N129" s="45"/>
      <c r="O129" s="49"/>
      <c r="P129" s="46"/>
      <c r="Q129" s="56" t="e">
        <f>VLOOKUP(P129,'2. list used packaging material'!$A:$D,4,FALSE)</f>
        <v>#N/A</v>
      </c>
      <c r="R129" s="3"/>
      <c r="S129" s="1"/>
      <c r="T129" s="56" t="e">
        <f>VLOOKUP(S129,'2. list used packaging material'!$A:$D,4,FALSE)</f>
        <v>#N/A</v>
      </c>
      <c r="U129" s="3"/>
      <c r="V129" s="1"/>
      <c r="W129" s="56" t="e">
        <f>VLOOKUP(V129,'2. list used packaging material'!$A:$D,4,FALSE)</f>
        <v>#N/A</v>
      </c>
      <c r="X129" s="3"/>
      <c r="Y129" s="1"/>
      <c r="Z129" s="56" t="e">
        <f>VLOOKUP(Y129,'2. list used packaging material'!$A:$D,4,FALSE)</f>
        <v>#N/A</v>
      </c>
      <c r="AA129" s="3"/>
      <c r="AB129" s="3"/>
      <c r="AC129" s="3"/>
      <c r="AD129" s="55"/>
      <c r="AE129" s="1"/>
      <c r="AF129" s="56" t="e">
        <f>VLOOKUP(AE129,'2. list used packaging material'!$A:$D,4,FALSE)</f>
        <v>#N/A</v>
      </c>
      <c r="AG129" s="3"/>
      <c r="AH129" s="1"/>
      <c r="AI129" s="56" t="e">
        <f>VLOOKUP(AH129,'2. list used packaging material'!$A:$D,4,FALSE)</f>
        <v>#N/A</v>
      </c>
      <c r="AJ129" s="3"/>
      <c r="AK129" s="1"/>
      <c r="AL129" s="56" t="e">
        <f>VLOOKUP(AK129,'2. list used packaging material'!$A:$D,4,FALSE)</f>
        <v>#N/A</v>
      </c>
      <c r="AM129" s="3"/>
    </row>
    <row r="130" spans="2:39" x14ac:dyDescent="0.25">
      <c r="B130" s="54"/>
      <c r="C130" s="55"/>
      <c r="D130" s="55"/>
      <c r="E130" s="55"/>
      <c r="F130" s="55"/>
      <c r="G130" s="55"/>
      <c r="H130" s="1"/>
      <c r="I130" s="56" t="e">
        <f>VLOOKUP(H130,'2. list used packaging material'!A:D,4,FALSE)</f>
        <v>#N/A</v>
      </c>
      <c r="J130" s="41"/>
      <c r="K130" s="3"/>
      <c r="L130" s="3"/>
      <c r="M130" s="3"/>
      <c r="N130" s="45"/>
      <c r="O130" s="49"/>
      <c r="P130" s="46"/>
      <c r="Q130" s="56" t="e">
        <f>VLOOKUP(P130,'2. list used packaging material'!$A:$D,4,FALSE)</f>
        <v>#N/A</v>
      </c>
      <c r="R130" s="3"/>
      <c r="S130" s="1"/>
      <c r="T130" s="56" t="e">
        <f>VLOOKUP(S130,'2. list used packaging material'!$A:$D,4,FALSE)</f>
        <v>#N/A</v>
      </c>
      <c r="U130" s="3"/>
      <c r="V130" s="1"/>
      <c r="W130" s="56" t="e">
        <f>VLOOKUP(V130,'2. list used packaging material'!$A:$D,4,FALSE)</f>
        <v>#N/A</v>
      </c>
      <c r="X130" s="3"/>
      <c r="Y130" s="1"/>
      <c r="Z130" s="56" t="e">
        <f>VLOOKUP(Y130,'2. list used packaging material'!$A:$D,4,FALSE)</f>
        <v>#N/A</v>
      </c>
      <c r="AA130" s="3"/>
      <c r="AB130" s="3"/>
      <c r="AC130" s="3"/>
      <c r="AD130" s="55"/>
      <c r="AE130" s="1"/>
      <c r="AF130" s="56" t="e">
        <f>VLOOKUP(AE130,'2. list used packaging material'!$A:$D,4,FALSE)</f>
        <v>#N/A</v>
      </c>
      <c r="AG130" s="3"/>
      <c r="AH130" s="1"/>
      <c r="AI130" s="56" t="e">
        <f>VLOOKUP(AH130,'2. list used packaging material'!$A:$D,4,FALSE)</f>
        <v>#N/A</v>
      </c>
      <c r="AJ130" s="3"/>
      <c r="AK130" s="1"/>
      <c r="AL130" s="56" t="e">
        <f>VLOOKUP(AK130,'2. list used packaging material'!$A:$D,4,FALSE)</f>
        <v>#N/A</v>
      </c>
      <c r="AM130" s="3"/>
    </row>
    <row r="131" spans="2:39" x14ac:dyDescent="0.25">
      <c r="B131" s="54"/>
      <c r="C131" s="55"/>
      <c r="D131" s="55"/>
      <c r="E131" s="55"/>
      <c r="F131" s="55"/>
      <c r="G131" s="55"/>
      <c r="H131" s="1"/>
      <c r="I131" s="56" t="e">
        <f>VLOOKUP(H131,'2. list used packaging material'!A:D,4,FALSE)</f>
        <v>#N/A</v>
      </c>
      <c r="J131" s="41"/>
      <c r="K131" s="3"/>
      <c r="L131" s="3"/>
      <c r="M131" s="3"/>
      <c r="N131" s="45"/>
      <c r="O131" s="49"/>
      <c r="P131" s="46"/>
      <c r="Q131" s="56" t="e">
        <f>VLOOKUP(P131,'2. list used packaging material'!$A:$D,4,FALSE)</f>
        <v>#N/A</v>
      </c>
      <c r="R131" s="3"/>
      <c r="S131" s="1"/>
      <c r="T131" s="56" t="e">
        <f>VLOOKUP(S131,'2. list used packaging material'!$A:$D,4,FALSE)</f>
        <v>#N/A</v>
      </c>
      <c r="U131" s="3"/>
      <c r="V131" s="1"/>
      <c r="W131" s="56" t="e">
        <f>VLOOKUP(V131,'2. list used packaging material'!$A:$D,4,FALSE)</f>
        <v>#N/A</v>
      </c>
      <c r="X131" s="3"/>
      <c r="Y131" s="1"/>
      <c r="Z131" s="56" t="e">
        <f>VLOOKUP(Y131,'2. list used packaging material'!$A:$D,4,FALSE)</f>
        <v>#N/A</v>
      </c>
      <c r="AA131" s="3"/>
      <c r="AB131" s="3"/>
      <c r="AC131" s="3"/>
      <c r="AD131" s="55"/>
      <c r="AE131" s="1"/>
      <c r="AF131" s="56" t="e">
        <f>VLOOKUP(AE131,'2. list used packaging material'!$A:$D,4,FALSE)</f>
        <v>#N/A</v>
      </c>
      <c r="AG131" s="3"/>
      <c r="AH131" s="1"/>
      <c r="AI131" s="56" t="e">
        <f>VLOOKUP(AH131,'2. list used packaging material'!$A:$D,4,FALSE)</f>
        <v>#N/A</v>
      </c>
      <c r="AJ131" s="3"/>
      <c r="AK131" s="1"/>
      <c r="AL131" s="56" t="e">
        <f>VLOOKUP(AK131,'2. list used packaging material'!$A:$D,4,FALSE)</f>
        <v>#N/A</v>
      </c>
      <c r="AM131" s="3"/>
    </row>
    <row r="132" spans="2:39" x14ac:dyDescent="0.25">
      <c r="B132" s="54"/>
      <c r="C132" s="55"/>
      <c r="D132" s="55"/>
      <c r="E132" s="55"/>
      <c r="F132" s="55"/>
      <c r="G132" s="55"/>
      <c r="H132" s="1"/>
      <c r="I132" s="56" t="e">
        <f>VLOOKUP(H132,'2. list used packaging material'!A:D,4,FALSE)</f>
        <v>#N/A</v>
      </c>
      <c r="J132" s="41"/>
      <c r="K132" s="3"/>
      <c r="L132" s="3"/>
      <c r="M132" s="3"/>
      <c r="N132" s="45"/>
      <c r="O132" s="49"/>
      <c r="P132" s="46"/>
      <c r="Q132" s="56" t="e">
        <f>VLOOKUP(P132,'2. list used packaging material'!$A:$D,4,FALSE)</f>
        <v>#N/A</v>
      </c>
      <c r="R132" s="3"/>
      <c r="S132" s="1"/>
      <c r="T132" s="56" t="e">
        <f>VLOOKUP(S132,'2. list used packaging material'!$A:$D,4,FALSE)</f>
        <v>#N/A</v>
      </c>
      <c r="U132" s="3"/>
      <c r="V132" s="1"/>
      <c r="W132" s="56" t="e">
        <f>VLOOKUP(V132,'2. list used packaging material'!$A:$D,4,FALSE)</f>
        <v>#N/A</v>
      </c>
      <c r="X132" s="3"/>
      <c r="Y132" s="1"/>
      <c r="Z132" s="56" t="e">
        <f>VLOOKUP(Y132,'2. list used packaging material'!$A:$D,4,FALSE)</f>
        <v>#N/A</v>
      </c>
      <c r="AA132" s="3"/>
      <c r="AB132" s="3"/>
      <c r="AC132" s="3"/>
      <c r="AD132" s="55"/>
      <c r="AE132" s="1"/>
      <c r="AF132" s="56" t="e">
        <f>VLOOKUP(AE132,'2. list used packaging material'!$A:$D,4,FALSE)</f>
        <v>#N/A</v>
      </c>
      <c r="AG132" s="3"/>
      <c r="AH132" s="1"/>
      <c r="AI132" s="56" t="e">
        <f>VLOOKUP(AH132,'2. list used packaging material'!$A:$D,4,FALSE)</f>
        <v>#N/A</v>
      </c>
      <c r="AJ132" s="3"/>
      <c r="AK132" s="1"/>
      <c r="AL132" s="56" t="e">
        <f>VLOOKUP(AK132,'2. list used packaging material'!$A:$D,4,FALSE)</f>
        <v>#N/A</v>
      </c>
      <c r="AM132" s="3"/>
    </row>
    <row r="133" spans="2:39" x14ac:dyDescent="0.25">
      <c r="B133" s="54"/>
      <c r="C133" s="55"/>
      <c r="D133" s="55"/>
      <c r="E133" s="55"/>
      <c r="F133" s="55"/>
      <c r="G133" s="55"/>
      <c r="H133" s="1"/>
      <c r="I133" s="56" t="e">
        <f>VLOOKUP(H133,'2. list used packaging material'!A:D,4,FALSE)</f>
        <v>#N/A</v>
      </c>
      <c r="J133" s="41"/>
      <c r="K133" s="3"/>
      <c r="L133" s="3"/>
      <c r="M133" s="3"/>
      <c r="N133" s="45"/>
      <c r="O133" s="49"/>
      <c r="P133" s="46"/>
      <c r="Q133" s="56" t="e">
        <f>VLOOKUP(P133,'2. list used packaging material'!$A:$D,4,FALSE)</f>
        <v>#N/A</v>
      </c>
      <c r="R133" s="3"/>
      <c r="S133" s="1"/>
      <c r="T133" s="56" t="e">
        <f>VLOOKUP(S133,'2. list used packaging material'!$A:$D,4,FALSE)</f>
        <v>#N/A</v>
      </c>
      <c r="U133" s="3"/>
      <c r="V133" s="1"/>
      <c r="W133" s="56" t="e">
        <f>VLOOKUP(V133,'2. list used packaging material'!$A:$D,4,FALSE)</f>
        <v>#N/A</v>
      </c>
      <c r="X133" s="3"/>
      <c r="Y133" s="1"/>
      <c r="Z133" s="56" t="e">
        <f>VLOOKUP(Y133,'2. list used packaging material'!$A:$D,4,FALSE)</f>
        <v>#N/A</v>
      </c>
      <c r="AA133" s="3"/>
      <c r="AB133" s="3"/>
      <c r="AC133" s="3"/>
      <c r="AD133" s="55"/>
      <c r="AE133" s="1"/>
      <c r="AF133" s="56" t="e">
        <f>VLOOKUP(AE133,'2. list used packaging material'!$A:$D,4,FALSE)</f>
        <v>#N/A</v>
      </c>
      <c r="AG133" s="3"/>
      <c r="AH133" s="1"/>
      <c r="AI133" s="56" t="e">
        <f>VLOOKUP(AH133,'2. list used packaging material'!$A:$D,4,FALSE)</f>
        <v>#N/A</v>
      </c>
      <c r="AJ133" s="3"/>
      <c r="AK133" s="1"/>
      <c r="AL133" s="56" t="e">
        <f>VLOOKUP(AK133,'2. list used packaging material'!$A:$D,4,FALSE)</f>
        <v>#N/A</v>
      </c>
      <c r="AM133" s="3"/>
    </row>
    <row r="134" spans="2:39" x14ac:dyDescent="0.25">
      <c r="B134" s="54"/>
      <c r="C134" s="55"/>
      <c r="D134" s="55"/>
      <c r="E134" s="55"/>
      <c r="F134" s="55"/>
      <c r="G134" s="55"/>
      <c r="H134" s="1"/>
      <c r="I134" s="56" t="e">
        <f>VLOOKUP(H134,'2. list used packaging material'!A:D,4,FALSE)</f>
        <v>#N/A</v>
      </c>
      <c r="J134" s="41"/>
      <c r="K134" s="3"/>
      <c r="L134" s="3"/>
      <c r="M134" s="3"/>
      <c r="N134" s="45"/>
      <c r="O134" s="49"/>
      <c r="P134" s="46"/>
      <c r="Q134" s="56" t="e">
        <f>VLOOKUP(P134,'2. list used packaging material'!$A:$D,4,FALSE)</f>
        <v>#N/A</v>
      </c>
      <c r="R134" s="3"/>
      <c r="S134" s="1"/>
      <c r="T134" s="56" t="e">
        <f>VLOOKUP(S134,'2. list used packaging material'!$A:$D,4,FALSE)</f>
        <v>#N/A</v>
      </c>
      <c r="U134" s="3"/>
      <c r="V134" s="1"/>
      <c r="W134" s="56" t="e">
        <f>VLOOKUP(V134,'2. list used packaging material'!$A:$D,4,FALSE)</f>
        <v>#N/A</v>
      </c>
      <c r="X134" s="3"/>
      <c r="Y134" s="1"/>
      <c r="Z134" s="56" t="e">
        <f>VLOOKUP(Y134,'2. list used packaging material'!$A:$D,4,FALSE)</f>
        <v>#N/A</v>
      </c>
      <c r="AA134" s="3"/>
      <c r="AB134" s="3"/>
      <c r="AC134" s="3"/>
      <c r="AD134" s="55"/>
      <c r="AE134" s="1"/>
      <c r="AF134" s="56" t="e">
        <f>VLOOKUP(AE134,'2. list used packaging material'!$A:$D,4,FALSE)</f>
        <v>#N/A</v>
      </c>
      <c r="AG134" s="3"/>
      <c r="AH134" s="1"/>
      <c r="AI134" s="56" t="e">
        <f>VLOOKUP(AH134,'2. list used packaging material'!$A:$D,4,FALSE)</f>
        <v>#N/A</v>
      </c>
      <c r="AJ134" s="3"/>
      <c r="AK134" s="1"/>
      <c r="AL134" s="56" t="e">
        <f>VLOOKUP(AK134,'2. list used packaging material'!$A:$D,4,FALSE)</f>
        <v>#N/A</v>
      </c>
      <c r="AM134" s="3"/>
    </row>
    <row r="135" spans="2:39" x14ac:dyDescent="0.25">
      <c r="B135" s="54"/>
      <c r="C135" s="55"/>
      <c r="D135" s="55"/>
      <c r="E135" s="55"/>
      <c r="F135" s="55"/>
      <c r="G135" s="55"/>
      <c r="H135" s="1"/>
      <c r="I135" s="56" t="e">
        <f>VLOOKUP(H135,'2. list used packaging material'!A:D,4,FALSE)</f>
        <v>#N/A</v>
      </c>
      <c r="J135" s="41"/>
      <c r="K135" s="3"/>
      <c r="L135" s="3"/>
      <c r="M135" s="3"/>
      <c r="N135" s="45"/>
      <c r="O135" s="49"/>
      <c r="P135" s="46"/>
      <c r="Q135" s="56" t="e">
        <f>VLOOKUP(P135,'2. list used packaging material'!$A:$D,4,FALSE)</f>
        <v>#N/A</v>
      </c>
      <c r="R135" s="3"/>
      <c r="S135" s="1"/>
      <c r="T135" s="56" t="e">
        <f>VLOOKUP(S135,'2. list used packaging material'!$A:$D,4,FALSE)</f>
        <v>#N/A</v>
      </c>
      <c r="U135" s="3"/>
      <c r="V135" s="1"/>
      <c r="W135" s="56" t="e">
        <f>VLOOKUP(V135,'2. list used packaging material'!$A:$D,4,FALSE)</f>
        <v>#N/A</v>
      </c>
      <c r="X135" s="3"/>
      <c r="Y135" s="1"/>
      <c r="Z135" s="56" t="e">
        <f>VLOOKUP(Y135,'2. list used packaging material'!$A:$D,4,FALSE)</f>
        <v>#N/A</v>
      </c>
      <c r="AA135" s="3"/>
      <c r="AB135" s="3"/>
      <c r="AC135" s="3"/>
      <c r="AD135" s="55"/>
      <c r="AE135" s="1"/>
      <c r="AF135" s="56" t="e">
        <f>VLOOKUP(AE135,'2. list used packaging material'!$A:$D,4,FALSE)</f>
        <v>#N/A</v>
      </c>
      <c r="AG135" s="3"/>
      <c r="AH135" s="1"/>
      <c r="AI135" s="56" t="e">
        <f>VLOOKUP(AH135,'2. list used packaging material'!$A:$D,4,FALSE)</f>
        <v>#N/A</v>
      </c>
      <c r="AJ135" s="3"/>
      <c r="AK135" s="1"/>
      <c r="AL135" s="56" t="e">
        <f>VLOOKUP(AK135,'2. list used packaging material'!$A:$D,4,FALSE)</f>
        <v>#N/A</v>
      </c>
      <c r="AM135" s="3"/>
    </row>
    <row r="136" spans="2:39" x14ac:dyDescent="0.25">
      <c r="B136" s="54"/>
      <c r="C136" s="55"/>
      <c r="D136" s="55"/>
      <c r="E136" s="55"/>
      <c r="F136" s="55"/>
      <c r="G136" s="55"/>
      <c r="H136" s="1"/>
      <c r="I136" s="56" t="e">
        <f>VLOOKUP(H136,'2. list used packaging material'!A:D,4,FALSE)</f>
        <v>#N/A</v>
      </c>
      <c r="J136" s="41"/>
      <c r="K136" s="3"/>
      <c r="L136" s="3"/>
      <c r="M136" s="3"/>
      <c r="N136" s="45"/>
      <c r="O136" s="49"/>
      <c r="P136" s="46"/>
      <c r="Q136" s="56" t="e">
        <f>VLOOKUP(P136,'2. list used packaging material'!$A:$D,4,FALSE)</f>
        <v>#N/A</v>
      </c>
      <c r="R136" s="3"/>
      <c r="S136" s="1"/>
      <c r="T136" s="56" t="e">
        <f>VLOOKUP(S136,'2. list used packaging material'!$A:$D,4,FALSE)</f>
        <v>#N/A</v>
      </c>
      <c r="U136" s="3"/>
      <c r="V136" s="1"/>
      <c r="W136" s="56" t="e">
        <f>VLOOKUP(V136,'2. list used packaging material'!$A:$D,4,FALSE)</f>
        <v>#N/A</v>
      </c>
      <c r="X136" s="3"/>
      <c r="Y136" s="1"/>
      <c r="Z136" s="56" t="e">
        <f>VLOOKUP(Y136,'2. list used packaging material'!$A:$D,4,FALSE)</f>
        <v>#N/A</v>
      </c>
      <c r="AA136" s="3"/>
      <c r="AB136" s="3"/>
      <c r="AC136" s="3"/>
      <c r="AD136" s="55"/>
      <c r="AE136" s="1"/>
      <c r="AF136" s="56" t="e">
        <f>VLOOKUP(AE136,'2. list used packaging material'!$A:$D,4,FALSE)</f>
        <v>#N/A</v>
      </c>
      <c r="AG136" s="3"/>
      <c r="AH136" s="1"/>
      <c r="AI136" s="56" t="e">
        <f>VLOOKUP(AH136,'2. list used packaging material'!$A:$D,4,FALSE)</f>
        <v>#N/A</v>
      </c>
      <c r="AJ136" s="3"/>
      <c r="AK136" s="1"/>
      <c r="AL136" s="56" t="e">
        <f>VLOOKUP(AK136,'2. list used packaging material'!$A:$D,4,FALSE)</f>
        <v>#N/A</v>
      </c>
      <c r="AM136" s="3"/>
    </row>
    <row r="137" spans="2:39" x14ac:dyDescent="0.25">
      <c r="B137" s="54"/>
      <c r="C137" s="55"/>
      <c r="D137" s="55"/>
      <c r="E137" s="55"/>
      <c r="F137" s="55"/>
      <c r="G137" s="55"/>
      <c r="H137" s="1"/>
      <c r="I137" s="56" t="e">
        <f>VLOOKUP(H137,'2. list used packaging material'!A:D,4,FALSE)</f>
        <v>#N/A</v>
      </c>
      <c r="J137" s="41"/>
      <c r="K137" s="3"/>
      <c r="L137" s="3"/>
      <c r="M137" s="3"/>
      <c r="N137" s="45"/>
      <c r="O137" s="49"/>
      <c r="P137" s="46"/>
      <c r="Q137" s="56" t="e">
        <f>VLOOKUP(P137,'2. list used packaging material'!$A:$D,4,FALSE)</f>
        <v>#N/A</v>
      </c>
      <c r="R137" s="3"/>
      <c r="S137" s="1"/>
      <c r="T137" s="56" t="e">
        <f>VLOOKUP(S137,'2. list used packaging material'!$A:$D,4,FALSE)</f>
        <v>#N/A</v>
      </c>
      <c r="U137" s="3"/>
      <c r="V137" s="1"/>
      <c r="W137" s="56" t="e">
        <f>VLOOKUP(V137,'2. list used packaging material'!$A:$D,4,FALSE)</f>
        <v>#N/A</v>
      </c>
      <c r="X137" s="3"/>
      <c r="Y137" s="1"/>
      <c r="Z137" s="56" t="e">
        <f>VLOOKUP(Y137,'2. list used packaging material'!$A:$D,4,FALSE)</f>
        <v>#N/A</v>
      </c>
      <c r="AA137" s="3"/>
      <c r="AB137" s="3"/>
      <c r="AC137" s="3"/>
      <c r="AD137" s="55"/>
      <c r="AE137" s="1"/>
      <c r="AF137" s="56" t="e">
        <f>VLOOKUP(AE137,'2. list used packaging material'!$A:$D,4,FALSE)</f>
        <v>#N/A</v>
      </c>
      <c r="AG137" s="3"/>
      <c r="AH137" s="1"/>
      <c r="AI137" s="56" t="e">
        <f>VLOOKUP(AH137,'2. list used packaging material'!$A:$D,4,FALSE)</f>
        <v>#N/A</v>
      </c>
      <c r="AJ137" s="3"/>
      <c r="AK137" s="1"/>
      <c r="AL137" s="56" t="e">
        <f>VLOOKUP(AK137,'2. list used packaging material'!$A:$D,4,FALSE)</f>
        <v>#N/A</v>
      </c>
      <c r="AM137" s="3"/>
    </row>
    <row r="138" spans="2:39" x14ac:dyDescent="0.25">
      <c r="B138" s="54"/>
      <c r="C138" s="55"/>
      <c r="D138" s="55"/>
      <c r="E138" s="55"/>
      <c r="F138" s="55"/>
      <c r="G138" s="55"/>
      <c r="H138" s="1"/>
      <c r="I138" s="56" t="e">
        <f>VLOOKUP(H138,'2. list used packaging material'!A:D,4,FALSE)</f>
        <v>#N/A</v>
      </c>
      <c r="J138" s="41"/>
      <c r="K138" s="3"/>
      <c r="L138" s="3"/>
      <c r="M138" s="3"/>
      <c r="N138" s="45"/>
      <c r="O138" s="49"/>
      <c r="P138" s="46"/>
      <c r="Q138" s="56" t="e">
        <f>VLOOKUP(P138,'2. list used packaging material'!$A:$D,4,FALSE)</f>
        <v>#N/A</v>
      </c>
      <c r="R138" s="3"/>
      <c r="S138" s="1"/>
      <c r="T138" s="56" t="e">
        <f>VLOOKUP(S138,'2. list used packaging material'!$A:$D,4,FALSE)</f>
        <v>#N/A</v>
      </c>
      <c r="U138" s="3"/>
      <c r="V138" s="1"/>
      <c r="W138" s="56" t="e">
        <f>VLOOKUP(V138,'2. list used packaging material'!$A:$D,4,FALSE)</f>
        <v>#N/A</v>
      </c>
      <c r="X138" s="3"/>
      <c r="Y138" s="1"/>
      <c r="Z138" s="56" t="e">
        <f>VLOOKUP(Y138,'2. list used packaging material'!$A:$D,4,FALSE)</f>
        <v>#N/A</v>
      </c>
      <c r="AA138" s="3"/>
      <c r="AB138" s="3"/>
      <c r="AC138" s="3"/>
      <c r="AD138" s="55"/>
      <c r="AE138" s="1"/>
      <c r="AF138" s="56" t="e">
        <f>VLOOKUP(AE138,'2. list used packaging material'!$A:$D,4,FALSE)</f>
        <v>#N/A</v>
      </c>
      <c r="AG138" s="3"/>
      <c r="AH138" s="1"/>
      <c r="AI138" s="56" t="e">
        <f>VLOOKUP(AH138,'2. list used packaging material'!$A:$D,4,FALSE)</f>
        <v>#N/A</v>
      </c>
      <c r="AJ138" s="3"/>
      <c r="AK138" s="1"/>
      <c r="AL138" s="56" t="e">
        <f>VLOOKUP(AK138,'2. list used packaging material'!$A:$D,4,FALSE)</f>
        <v>#N/A</v>
      </c>
      <c r="AM138" s="3"/>
    </row>
    <row r="139" spans="2:39" x14ac:dyDescent="0.25">
      <c r="B139" s="54"/>
      <c r="C139" s="55"/>
      <c r="D139" s="55"/>
      <c r="E139" s="55"/>
      <c r="F139" s="55"/>
      <c r="G139" s="55"/>
      <c r="H139" s="1"/>
      <c r="I139" s="56" t="e">
        <f>VLOOKUP(H139,'2. list used packaging material'!A:D,4,FALSE)</f>
        <v>#N/A</v>
      </c>
      <c r="J139" s="41"/>
      <c r="K139" s="3"/>
      <c r="L139" s="3"/>
      <c r="M139" s="3"/>
      <c r="N139" s="45"/>
      <c r="O139" s="49"/>
      <c r="P139" s="46"/>
      <c r="Q139" s="56" t="e">
        <f>VLOOKUP(P139,'2. list used packaging material'!$A:$D,4,FALSE)</f>
        <v>#N/A</v>
      </c>
      <c r="R139" s="3"/>
      <c r="S139" s="1"/>
      <c r="T139" s="56" t="e">
        <f>VLOOKUP(S139,'2. list used packaging material'!$A:$D,4,FALSE)</f>
        <v>#N/A</v>
      </c>
      <c r="U139" s="3"/>
      <c r="V139" s="1"/>
      <c r="W139" s="56" t="e">
        <f>VLOOKUP(V139,'2. list used packaging material'!$A:$D,4,FALSE)</f>
        <v>#N/A</v>
      </c>
      <c r="X139" s="3"/>
      <c r="Y139" s="1"/>
      <c r="Z139" s="56" t="e">
        <f>VLOOKUP(Y139,'2. list used packaging material'!$A:$D,4,FALSE)</f>
        <v>#N/A</v>
      </c>
      <c r="AA139" s="3"/>
      <c r="AB139" s="3"/>
      <c r="AC139" s="3"/>
      <c r="AD139" s="55"/>
      <c r="AE139" s="1"/>
      <c r="AF139" s="56" t="e">
        <f>VLOOKUP(AE139,'2. list used packaging material'!$A:$D,4,FALSE)</f>
        <v>#N/A</v>
      </c>
      <c r="AG139" s="3"/>
      <c r="AH139" s="1"/>
      <c r="AI139" s="56" t="e">
        <f>VLOOKUP(AH139,'2. list used packaging material'!$A:$D,4,FALSE)</f>
        <v>#N/A</v>
      </c>
      <c r="AJ139" s="3"/>
      <c r="AK139" s="1"/>
      <c r="AL139" s="56" t="e">
        <f>VLOOKUP(AK139,'2. list used packaging material'!$A:$D,4,FALSE)</f>
        <v>#N/A</v>
      </c>
      <c r="AM139" s="3"/>
    </row>
    <row r="140" spans="2:39" x14ac:dyDescent="0.25">
      <c r="B140" s="54"/>
      <c r="C140" s="55"/>
      <c r="D140" s="55"/>
      <c r="E140" s="55"/>
      <c r="F140" s="55"/>
      <c r="G140" s="55"/>
      <c r="H140" s="1"/>
      <c r="I140" s="56" t="e">
        <f>VLOOKUP(H140,'2. list used packaging material'!A:D,4,FALSE)</f>
        <v>#N/A</v>
      </c>
      <c r="J140" s="41"/>
      <c r="K140" s="3"/>
      <c r="L140" s="3"/>
      <c r="M140" s="3"/>
      <c r="N140" s="45"/>
      <c r="O140" s="49"/>
      <c r="P140" s="46"/>
      <c r="Q140" s="56" t="e">
        <f>VLOOKUP(P140,'2. list used packaging material'!$A:$D,4,FALSE)</f>
        <v>#N/A</v>
      </c>
      <c r="R140" s="3"/>
      <c r="S140" s="1"/>
      <c r="T140" s="56" t="e">
        <f>VLOOKUP(S140,'2. list used packaging material'!$A:$D,4,FALSE)</f>
        <v>#N/A</v>
      </c>
      <c r="U140" s="3"/>
      <c r="V140" s="1"/>
      <c r="W140" s="56" t="e">
        <f>VLOOKUP(V140,'2. list used packaging material'!$A:$D,4,FALSE)</f>
        <v>#N/A</v>
      </c>
      <c r="X140" s="3"/>
      <c r="Y140" s="1"/>
      <c r="Z140" s="56" t="e">
        <f>VLOOKUP(Y140,'2. list used packaging material'!$A:$D,4,FALSE)</f>
        <v>#N/A</v>
      </c>
      <c r="AA140" s="3"/>
      <c r="AB140" s="3"/>
      <c r="AC140" s="3"/>
      <c r="AD140" s="55"/>
      <c r="AE140" s="1"/>
      <c r="AF140" s="56" t="e">
        <f>VLOOKUP(AE140,'2. list used packaging material'!$A:$D,4,FALSE)</f>
        <v>#N/A</v>
      </c>
      <c r="AG140" s="3"/>
      <c r="AH140" s="1"/>
      <c r="AI140" s="56" t="e">
        <f>VLOOKUP(AH140,'2. list used packaging material'!$A:$D,4,FALSE)</f>
        <v>#N/A</v>
      </c>
      <c r="AJ140" s="3"/>
      <c r="AK140" s="1"/>
      <c r="AL140" s="56" t="e">
        <f>VLOOKUP(AK140,'2. list used packaging material'!$A:$D,4,FALSE)</f>
        <v>#N/A</v>
      </c>
      <c r="AM140" s="3"/>
    </row>
    <row r="141" spans="2:39" x14ac:dyDescent="0.25">
      <c r="B141" s="54"/>
      <c r="C141" s="55"/>
      <c r="D141" s="55"/>
      <c r="E141" s="55"/>
      <c r="F141" s="55"/>
      <c r="G141" s="55"/>
      <c r="H141" s="1"/>
      <c r="I141" s="56" t="e">
        <f>VLOOKUP(H141,'2. list used packaging material'!A:D,4,FALSE)</f>
        <v>#N/A</v>
      </c>
      <c r="J141" s="41"/>
      <c r="K141" s="3"/>
      <c r="L141" s="3"/>
      <c r="M141" s="3"/>
      <c r="N141" s="45"/>
      <c r="O141" s="49"/>
      <c r="P141" s="46"/>
      <c r="Q141" s="56" t="e">
        <f>VLOOKUP(P141,'2. list used packaging material'!$A:$D,4,FALSE)</f>
        <v>#N/A</v>
      </c>
      <c r="R141" s="3"/>
      <c r="S141" s="1"/>
      <c r="T141" s="56" t="e">
        <f>VLOOKUP(S141,'2. list used packaging material'!$A:$D,4,FALSE)</f>
        <v>#N/A</v>
      </c>
      <c r="U141" s="3"/>
      <c r="V141" s="1"/>
      <c r="W141" s="56" t="e">
        <f>VLOOKUP(V141,'2. list used packaging material'!$A:$D,4,FALSE)</f>
        <v>#N/A</v>
      </c>
      <c r="X141" s="3"/>
      <c r="Y141" s="1"/>
      <c r="Z141" s="56" t="e">
        <f>VLOOKUP(Y141,'2. list used packaging material'!$A:$D,4,FALSE)</f>
        <v>#N/A</v>
      </c>
      <c r="AA141" s="3"/>
      <c r="AB141" s="3"/>
      <c r="AC141" s="3"/>
      <c r="AD141" s="55"/>
      <c r="AE141" s="1"/>
      <c r="AF141" s="56" t="e">
        <f>VLOOKUP(AE141,'2. list used packaging material'!$A:$D,4,FALSE)</f>
        <v>#N/A</v>
      </c>
      <c r="AG141" s="3"/>
      <c r="AH141" s="1"/>
      <c r="AI141" s="56" t="e">
        <f>VLOOKUP(AH141,'2. list used packaging material'!$A:$D,4,FALSE)</f>
        <v>#N/A</v>
      </c>
      <c r="AJ141" s="3"/>
      <c r="AK141" s="1"/>
      <c r="AL141" s="56" t="e">
        <f>VLOOKUP(AK141,'2. list used packaging material'!$A:$D,4,FALSE)</f>
        <v>#N/A</v>
      </c>
      <c r="AM141" s="3"/>
    </row>
    <row r="142" spans="2:39" x14ac:dyDescent="0.25">
      <c r="B142" s="54"/>
      <c r="C142" s="55"/>
      <c r="D142" s="55"/>
      <c r="E142" s="55"/>
      <c r="F142" s="55"/>
      <c r="G142" s="55"/>
      <c r="H142" s="1"/>
      <c r="I142" s="56" t="e">
        <f>VLOOKUP(H142,'2. list used packaging material'!A:D,4,FALSE)</f>
        <v>#N/A</v>
      </c>
      <c r="J142" s="41"/>
      <c r="K142" s="3"/>
      <c r="L142" s="3"/>
      <c r="M142" s="3"/>
      <c r="N142" s="45"/>
      <c r="O142" s="49"/>
      <c r="P142" s="46"/>
      <c r="Q142" s="56" t="e">
        <f>VLOOKUP(P142,'2. list used packaging material'!$A:$D,4,FALSE)</f>
        <v>#N/A</v>
      </c>
      <c r="R142" s="3"/>
      <c r="S142" s="1"/>
      <c r="T142" s="56" t="e">
        <f>VLOOKUP(S142,'2. list used packaging material'!$A:$D,4,FALSE)</f>
        <v>#N/A</v>
      </c>
      <c r="U142" s="3"/>
      <c r="V142" s="1"/>
      <c r="W142" s="56" t="e">
        <f>VLOOKUP(V142,'2. list used packaging material'!$A:$D,4,FALSE)</f>
        <v>#N/A</v>
      </c>
      <c r="X142" s="3"/>
      <c r="Y142" s="1"/>
      <c r="Z142" s="56" t="e">
        <f>VLOOKUP(Y142,'2. list used packaging material'!$A:$D,4,FALSE)</f>
        <v>#N/A</v>
      </c>
      <c r="AA142" s="3"/>
      <c r="AB142" s="3"/>
      <c r="AC142" s="3"/>
      <c r="AD142" s="55"/>
      <c r="AE142" s="1"/>
      <c r="AF142" s="56" t="e">
        <f>VLOOKUP(AE142,'2. list used packaging material'!$A:$D,4,FALSE)</f>
        <v>#N/A</v>
      </c>
      <c r="AG142" s="3"/>
      <c r="AH142" s="1"/>
      <c r="AI142" s="56" t="e">
        <f>VLOOKUP(AH142,'2. list used packaging material'!$A:$D,4,FALSE)</f>
        <v>#N/A</v>
      </c>
      <c r="AJ142" s="3"/>
      <c r="AK142" s="1"/>
      <c r="AL142" s="56" t="e">
        <f>VLOOKUP(AK142,'2. list used packaging material'!$A:$D,4,FALSE)</f>
        <v>#N/A</v>
      </c>
      <c r="AM142" s="3"/>
    </row>
    <row r="143" spans="2:39" x14ac:dyDescent="0.25">
      <c r="B143" s="54"/>
      <c r="C143" s="55"/>
      <c r="D143" s="55"/>
      <c r="E143" s="55"/>
      <c r="F143" s="55"/>
      <c r="G143" s="55"/>
      <c r="H143" s="1"/>
      <c r="I143" s="56" t="e">
        <f>VLOOKUP(H143,'2. list used packaging material'!A:D,4,FALSE)</f>
        <v>#N/A</v>
      </c>
      <c r="J143" s="41"/>
      <c r="K143" s="3"/>
      <c r="L143" s="3"/>
      <c r="M143" s="3"/>
      <c r="N143" s="45"/>
      <c r="O143" s="49"/>
      <c r="P143" s="46"/>
      <c r="Q143" s="56" t="e">
        <f>VLOOKUP(P143,'2. list used packaging material'!$A:$D,4,FALSE)</f>
        <v>#N/A</v>
      </c>
      <c r="R143" s="3"/>
      <c r="S143" s="1"/>
      <c r="T143" s="56" t="e">
        <f>VLOOKUP(S143,'2. list used packaging material'!$A:$D,4,FALSE)</f>
        <v>#N/A</v>
      </c>
      <c r="U143" s="3"/>
      <c r="V143" s="1"/>
      <c r="W143" s="56" t="e">
        <f>VLOOKUP(V143,'2. list used packaging material'!$A:$D,4,FALSE)</f>
        <v>#N/A</v>
      </c>
      <c r="X143" s="3"/>
      <c r="Y143" s="1"/>
      <c r="Z143" s="56" t="e">
        <f>VLOOKUP(Y143,'2. list used packaging material'!$A:$D,4,FALSE)</f>
        <v>#N/A</v>
      </c>
      <c r="AA143" s="3"/>
      <c r="AB143" s="3"/>
      <c r="AC143" s="3"/>
      <c r="AD143" s="55"/>
      <c r="AE143" s="1"/>
      <c r="AF143" s="56" t="e">
        <f>VLOOKUP(AE143,'2. list used packaging material'!$A:$D,4,FALSE)</f>
        <v>#N/A</v>
      </c>
      <c r="AG143" s="3"/>
      <c r="AH143" s="1"/>
      <c r="AI143" s="56" t="e">
        <f>VLOOKUP(AH143,'2. list used packaging material'!$A:$D,4,FALSE)</f>
        <v>#N/A</v>
      </c>
      <c r="AJ143" s="3"/>
      <c r="AK143" s="1"/>
      <c r="AL143" s="56" t="e">
        <f>VLOOKUP(AK143,'2. list used packaging material'!$A:$D,4,FALSE)</f>
        <v>#N/A</v>
      </c>
      <c r="AM143" s="3"/>
    </row>
    <row r="144" spans="2:39" x14ac:dyDescent="0.25">
      <c r="B144" s="54"/>
      <c r="C144" s="55"/>
      <c r="D144" s="55"/>
      <c r="E144" s="55"/>
      <c r="F144" s="55"/>
      <c r="G144" s="55"/>
      <c r="H144" s="1"/>
      <c r="I144" s="56" t="e">
        <f>VLOOKUP(H144,'2. list used packaging material'!A:D,4,FALSE)</f>
        <v>#N/A</v>
      </c>
      <c r="J144" s="41"/>
      <c r="K144" s="3"/>
      <c r="L144" s="3"/>
      <c r="M144" s="3"/>
      <c r="N144" s="45"/>
      <c r="O144" s="49"/>
      <c r="P144" s="46"/>
      <c r="Q144" s="56" t="e">
        <f>VLOOKUP(P144,'2. list used packaging material'!$A:$D,4,FALSE)</f>
        <v>#N/A</v>
      </c>
      <c r="R144" s="3"/>
      <c r="S144" s="1"/>
      <c r="T144" s="56" t="e">
        <f>VLOOKUP(S144,'2. list used packaging material'!$A:$D,4,FALSE)</f>
        <v>#N/A</v>
      </c>
      <c r="U144" s="3"/>
      <c r="V144" s="1"/>
      <c r="W144" s="56" t="e">
        <f>VLOOKUP(V144,'2. list used packaging material'!$A:$D,4,FALSE)</f>
        <v>#N/A</v>
      </c>
      <c r="X144" s="3"/>
      <c r="Y144" s="1"/>
      <c r="Z144" s="56" t="e">
        <f>VLOOKUP(Y144,'2. list used packaging material'!$A:$D,4,FALSE)</f>
        <v>#N/A</v>
      </c>
      <c r="AA144" s="3"/>
      <c r="AB144" s="3"/>
      <c r="AC144" s="3"/>
      <c r="AD144" s="55"/>
      <c r="AE144" s="1"/>
      <c r="AF144" s="56" t="e">
        <f>VLOOKUP(AE144,'2. list used packaging material'!$A:$D,4,FALSE)</f>
        <v>#N/A</v>
      </c>
      <c r="AG144" s="3"/>
      <c r="AH144" s="1"/>
      <c r="AI144" s="56" t="e">
        <f>VLOOKUP(AH144,'2. list used packaging material'!$A:$D,4,FALSE)</f>
        <v>#N/A</v>
      </c>
      <c r="AJ144" s="3"/>
      <c r="AK144" s="1"/>
      <c r="AL144" s="56" t="e">
        <f>VLOOKUP(AK144,'2. list used packaging material'!$A:$D,4,FALSE)</f>
        <v>#N/A</v>
      </c>
      <c r="AM144" s="3"/>
    </row>
    <row r="145" spans="2:39" x14ac:dyDescent="0.25">
      <c r="B145" s="54"/>
      <c r="C145" s="55"/>
      <c r="D145" s="55"/>
      <c r="E145" s="55"/>
      <c r="F145" s="55"/>
      <c r="G145" s="55"/>
      <c r="H145" s="1"/>
      <c r="I145" s="56" t="e">
        <f>VLOOKUP(H145,'2. list used packaging material'!A:D,4,FALSE)</f>
        <v>#N/A</v>
      </c>
      <c r="J145" s="41"/>
      <c r="K145" s="3"/>
      <c r="L145" s="3"/>
      <c r="M145" s="3"/>
      <c r="N145" s="45"/>
      <c r="O145" s="49"/>
      <c r="P145" s="46"/>
      <c r="Q145" s="56" t="e">
        <f>VLOOKUP(P145,'2. list used packaging material'!$A:$D,4,FALSE)</f>
        <v>#N/A</v>
      </c>
      <c r="R145" s="3"/>
      <c r="S145" s="1"/>
      <c r="T145" s="56" t="e">
        <f>VLOOKUP(S145,'2. list used packaging material'!$A:$D,4,FALSE)</f>
        <v>#N/A</v>
      </c>
      <c r="U145" s="3"/>
      <c r="V145" s="1"/>
      <c r="W145" s="56" t="e">
        <f>VLOOKUP(V145,'2. list used packaging material'!$A:$D,4,FALSE)</f>
        <v>#N/A</v>
      </c>
      <c r="X145" s="3"/>
      <c r="Y145" s="1"/>
      <c r="Z145" s="56" t="e">
        <f>VLOOKUP(Y145,'2. list used packaging material'!$A:$D,4,FALSE)</f>
        <v>#N/A</v>
      </c>
      <c r="AA145" s="3"/>
      <c r="AB145" s="3"/>
      <c r="AC145" s="3"/>
      <c r="AD145" s="55"/>
      <c r="AE145" s="1"/>
      <c r="AF145" s="56" t="e">
        <f>VLOOKUP(AE145,'2. list used packaging material'!$A:$D,4,FALSE)</f>
        <v>#N/A</v>
      </c>
      <c r="AG145" s="3"/>
      <c r="AH145" s="1"/>
      <c r="AI145" s="56" t="e">
        <f>VLOOKUP(AH145,'2. list used packaging material'!$A:$D,4,FALSE)</f>
        <v>#N/A</v>
      </c>
      <c r="AJ145" s="3"/>
      <c r="AK145" s="1"/>
      <c r="AL145" s="56" t="e">
        <f>VLOOKUP(AK145,'2. list used packaging material'!$A:$D,4,FALSE)</f>
        <v>#N/A</v>
      </c>
      <c r="AM145" s="3"/>
    </row>
    <row r="146" spans="2:39" x14ac:dyDescent="0.25">
      <c r="B146" s="54"/>
      <c r="C146" s="55"/>
      <c r="D146" s="55"/>
      <c r="E146" s="55"/>
      <c r="F146" s="55"/>
      <c r="G146" s="55"/>
      <c r="H146" s="1"/>
      <c r="I146" s="56" t="e">
        <f>VLOOKUP(H146,'2. list used packaging material'!A:D,4,FALSE)</f>
        <v>#N/A</v>
      </c>
      <c r="J146" s="41"/>
      <c r="K146" s="3"/>
      <c r="L146" s="3"/>
      <c r="M146" s="3"/>
      <c r="N146" s="45"/>
      <c r="O146" s="49"/>
      <c r="P146" s="46"/>
      <c r="Q146" s="56" t="e">
        <f>VLOOKUP(P146,'2. list used packaging material'!$A:$D,4,FALSE)</f>
        <v>#N/A</v>
      </c>
      <c r="R146" s="3"/>
      <c r="S146" s="1"/>
      <c r="T146" s="56" t="e">
        <f>VLOOKUP(S146,'2. list used packaging material'!$A:$D,4,FALSE)</f>
        <v>#N/A</v>
      </c>
      <c r="U146" s="3"/>
      <c r="V146" s="1"/>
      <c r="W146" s="56" t="e">
        <f>VLOOKUP(V146,'2. list used packaging material'!$A:$D,4,FALSE)</f>
        <v>#N/A</v>
      </c>
      <c r="X146" s="3"/>
      <c r="Y146" s="1"/>
      <c r="Z146" s="56" t="e">
        <f>VLOOKUP(Y146,'2. list used packaging material'!$A:$D,4,FALSE)</f>
        <v>#N/A</v>
      </c>
      <c r="AA146" s="3"/>
      <c r="AB146" s="3"/>
      <c r="AC146" s="3"/>
      <c r="AD146" s="55"/>
      <c r="AE146" s="1"/>
      <c r="AF146" s="56" t="e">
        <f>VLOOKUP(AE146,'2. list used packaging material'!$A:$D,4,FALSE)</f>
        <v>#N/A</v>
      </c>
      <c r="AG146" s="3"/>
      <c r="AH146" s="1"/>
      <c r="AI146" s="56" t="e">
        <f>VLOOKUP(AH146,'2. list used packaging material'!$A:$D,4,FALSE)</f>
        <v>#N/A</v>
      </c>
      <c r="AJ146" s="3"/>
      <c r="AK146" s="1"/>
      <c r="AL146" s="56" t="e">
        <f>VLOOKUP(AK146,'2. list used packaging material'!$A:$D,4,FALSE)</f>
        <v>#N/A</v>
      </c>
      <c r="AM146" s="3"/>
    </row>
    <row r="147" spans="2:39" x14ac:dyDescent="0.25">
      <c r="B147" s="54"/>
      <c r="C147" s="55"/>
      <c r="D147" s="55"/>
      <c r="E147" s="55"/>
      <c r="F147" s="55"/>
      <c r="G147" s="55"/>
      <c r="H147" s="1"/>
      <c r="I147" s="56" t="e">
        <f>VLOOKUP(H147,'2. list used packaging material'!A:D,4,FALSE)</f>
        <v>#N/A</v>
      </c>
      <c r="J147" s="41"/>
      <c r="K147" s="3"/>
      <c r="L147" s="3"/>
      <c r="M147" s="3"/>
      <c r="N147" s="45"/>
      <c r="O147" s="49"/>
      <c r="P147" s="46"/>
      <c r="Q147" s="56" t="e">
        <f>VLOOKUP(P147,'2. list used packaging material'!$A:$D,4,FALSE)</f>
        <v>#N/A</v>
      </c>
      <c r="R147" s="3"/>
      <c r="S147" s="1"/>
      <c r="T147" s="56" t="e">
        <f>VLOOKUP(S147,'2. list used packaging material'!$A:$D,4,FALSE)</f>
        <v>#N/A</v>
      </c>
      <c r="U147" s="3"/>
      <c r="V147" s="1"/>
      <c r="W147" s="56" t="e">
        <f>VLOOKUP(V147,'2. list used packaging material'!$A:$D,4,FALSE)</f>
        <v>#N/A</v>
      </c>
      <c r="X147" s="3"/>
      <c r="Y147" s="1"/>
      <c r="Z147" s="56" t="e">
        <f>VLOOKUP(Y147,'2. list used packaging material'!$A:$D,4,FALSE)</f>
        <v>#N/A</v>
      </c>
      <c r="AA147" s="3"/>
      <c r="AB147" s="3"/>
      <c r="AC147" s="3"/>
      <c r="AD147" s="55"/>
      <c r="AE147" s="1"/>
      <c r="AF147" s="56" t="e">
        <f>VLOOKUP(AE147,'2. list used packaging material'!$A:$D,4,FALSE)</f>
        <v>#N/A</v>
      </c>
      <c r="AG147" s="3"/>
      <c r="AH147" s="1"/>
      <c r="AI147" s="56" t="e">
        <f>VLOOKUP(AH147,'2. list used packaging material'!$A:$D,4,FALSE)</f>
        <v>#N/A</v>
      </c>
      <c r="AJ147" s="3"/>
      <c r="AK147" s="1"/>
      <c r="AL147" s="56" t="e">
        <f>VLOOKUP(AK147,'2. list used packaging material'!$A:$D,4,FALSE)</f>
        <v>#N/A</v>
      </c>
      <c r="AM147" s="3"/>
    </row>
    <row r="148" spans="2:39" x14ac:dyDescent="0.25">
      <c r="B148" s="54"/>
      <c r="C148" s="55"/>
      <c r="D148" s="55"/>
      <c r="E148" s="55"/>
      <c r="F148" s="55"/>
      <c r="G148" s="55"/>
      <c r="H148" s="1"/>
      <c r="I148" s="56" t="e">
        <f>VLOOKUP(H148,'2. list used packaging material'!A:D,4,FALSE)</f>
        <v>#N/A</v>
      </c>
      <c r="J148" s="41"/>
      <c r="K148" s="3"/>
      <c r="L148" s="3"/>
      <c r="M148" s="3"/>
      <c r="N148" s="45"/>
      <c r="O148" s="49"/>
      <c r="P148" s="46"/>
      <c r="Q148" s="56" t="e">
        <f>VLOOKUP(P148,'2. list used packaging material'!$A:$D,4,FALSE)</f>
        <v>#N/A</v>
      </c>
      <c r="R148" s="3"/>
      <c r="S148" s="1"/>
      <c r="T148" s="56" t="e">
        <f>VLOOKUP(S148,'2. list used packaging material'!$A:$D,4,FALSE)</f>
        <v>#N/A</v>
      </c>
      <c r="U148" s="3"/>
      <c r="V148" s="1"/>
      <c r="W148" s="56" t="e">
        <f>VLOOKUP(V148,'2. list used packaging material'!$A:$D,4,FALSE)</f>
        <v>#N/A</v>
      </c>
      <c r="X148" s="3"/>
      <c r="Y148" s="1"/>
      <c r="Z148" s="56" t="e">
        <f>VLOOKUP(Y148,'2. list used packaging material'!$A:$D,4,FALSE)</f>
        <v>#N/A</v>
      </c>
      <c r="AA148" s="3"/>
      <c r="AB148" s="3"/>
      <c r="AC148" s="3"/>
      <c r="AD148" s="55"/>
      <c r="AE148" s="1"/>
      <c r="AF148" s="56" t="e">
        <f>VLOOKUP(AE148,'2. list used packaging material'!$A:$D,4,FALSE)</f>
        <v>#N/A</v>
      </c>
      <c r="AG148" s="3"/>
      <c r="AH148" s="1"/>
      <c r="AI148" s="56" t="e">
        <f>VLOOKUP(AH148,'2. list used packaging material'!$A:$D,4,FALSE)</f>
        <v>#N/A</v>
      </c>
      <c r="AJ148" s="3"/>
      <c r="AK148" s="1"/>
      <c r="AL148" s="56" t="e">
        <f>VLOOKUP(AK148,'2. list used packaging material'!$A:$D,4,FALSE)</f>
        <v>#N/A</v>
      </c>
      <c r="AM148" s="3"/>
    </row>
    <row r="149" spans="2:39" x14ac:dyDescent="0.25">
      <c r="B149" s="54"/>
      <c r="C149" s="55"/>
      <c r="D149" s="55"/>
      <c r="E149" s="55"/>
      <c r="F149" s="55"/>
      <c r="G149" s="55"/>
      <c r="H149" s="1"/>
      <c r="I149" s="56" t="e">
        <f>VLOOKUP(H149,'2. list used packaging material'!A:D,4,FALSE)</f>
        <v>#N/A</v>
      </c>
      <c r="J149" s="41"/>
      <c r="K149" s="3"/>
      <c r="L149" s="3"/>
      <c r="M149" s="3"/>
      <c r="N149" s="45"/>
      <c r="O149" s="49"/>
      <c r="P149" s="46"/>
      <c r="Q149" s="56" t="e">
        <f>VLOOKUP(P149,'2. list used packaging material'!$A:$D,4,FALSE)</f>
        <v>#N/A</v>
      </c>
      <c r="R149" s="3"/>
      <c r="S149" s="1"/>
      <c r="T149" s="56" t="e">
        <f>VLOOKUP(S149,'2. list used packaging material'!$A:$D,4,FALSE)</f>
        <v>#N/A</v>
      </c>
      <c r="U149" s="3"/>
      <c r="V149" s="1"/>
      <c r="W149" s="56" t="e">
        <f>VLOOKUP(V149,'2. list used packaging material'!$A:$D,4,FALSE)</f>
        <v>#N/A</v>
      </c>
      <c r="X149" s="3"/>
      <c r="Y149" s="1"/>
      <c r="Z149" s="56" t="e">
        <f>VLOOKUP(Y149,'2. list used packaging material'!$A:$D,4,FALSE)</f>
        <v>#N/A</v>
      </c>
      <c r="AA149" s="3"/>
      <c r="AB149" s="3"/>
      <c r="AC149" s="3"/>
      <c r="AD149" s="55"/>
      <c r="AE149" s="1"/>
      <c r="AF149" s="56" t="e">
        <f>VLOOKUP(AE149,'2. list used packaging material'!$A:$D,4,FALSE)</f>
        <v>#N/A</v>
      </c>
      <c r="AG149" s="3"/>
      <c r="AH149" s="1"/>
      <c r="AI149" s="56" t="e">
        <f>VLOOKUP(AH149,'2. list used packaging material'!$A:$D,4,FALSE)</f>
        <v>#N/A</v>
      </c>
      <c r="AJ149" s="3"/>
      <c r="AK149" s="1"/>
      <c r="AL149" s="56" t="e">
        <f>VLOOKUP(AK149,'2. list used packaging material'!$A:$D,4,FALSE)</f>
        <v>#N/A</v>
      </c>
      <c r="AM149" s="3"/>
    </row>
    <row r="150" spans="2:39" x14ac:dyDescent="0.25">
      <c r="B150" s="54"/>
      <c r="C150" s="55"/>
      <c r="D150" s="55"/>
      <c r="E150" s="55"/>
      <c r="F150" s="55"/>
      <c r="G150" s="55"/>
      <c r="H150" s="1"/>
      <c r="I150" s="56" t="e">
        <f>VLOOKUP(H150,'2. list used packaging material'!A:D,4,FALSE)</f>
        <v>#N/A</v>
      </c>
      <c r="J150" s="41"/>
      <c r="K150" s="3"/>
      <c r="L150" s="3"/>
      <c r="M150" s="3"/>
      <c r="N150" s="45"/>
      <c r="O150" s="49"/>
      <c r="P150" s="46"/>
      <c r="Q150" s="56" t="e">
        <f>VLOOKUP(P150,'2. list used packaging material'!$A:$D,4,FALSE)</f>
        <v>#N/A</v>
      </c>
      <c r="R150" s="3"/>
      <c r="S150" s="1"/>
      <c r="T150" s="56" t="e">
        <f>VLOOKUP(S150,'2. list used packaging material'!$A:$D,4,FALSE)</f>
        <v>#N/A</v>
      </c>
      <c r="U150" s="3"/>
      <c r="V150" s="1"/>
      <c r="W150" s="56" t="e">
        <f>VLOOKUP(V150,'2. list used packaging material'!$A:$D,4,FALSE)</f>
        <v>#N/A</v>
      </c>
      <c r="X150" s="3"/>
      <c r="Y150" s="1"/>
      <c r="Z150" s="56" t="e">
        <f>VLOOKUP(Y150,'2. list used packaging material'!$A:$D,4,FALSE)</f>
        <v>#N/A</v>
      </c>
      <c r="AA150" s="3"/>
      <c r="AB150" s="3"/>
      <c r="AC150" s="3"/>
      <c r="AD150" s="55"/>
      <c r="AE150" s="1"/>
      <c r="AF150" s="56" t="e">
        <f>VLOOKUP(AE150,'2. list used packaging material'!$A:$D,4,FALSE)</f>
        <v>#N/A</v>
      </c>
      <c r="AG150" s="3"/>
      <c r="AH150" s="1"/>
      <c r="AI150" s="56" t="e">
        <f>VLOOKUP(AH150,'2. list used packaging material'!$A:$D,4,FALSE)</f>
        <v>#N/A</v>
      </c>
      <c r="AJ150" s="3"/>
      <c r="AK150" s="1"/>
      <c r="AL150" s="56" t="e">
        <f>VLOOKUP(AK150,'2. list used packaging material'!$A:$D,4,FALSE)</f>
        <v>#N/A</v>
      </c>
      <c r="AM150" s="3"/>
    </row>
    <row r="151" spans="2:39" x14ac:dyDescent="0.25">
      <c r="B151" s="54"/>
      <c r="C151" s="55"/>
      <c r="D151" s="55"/>
      <c r="E151" s="55"/>
      <c r="F151" s="55"/>
      <c r="G151" s="55"/>
      <c r="H151" s="1"/>
      <c r="I151" s="56" t="e">
        <f>VLOOKUP(H151,'2. list used packaging material'!A:D,4,FALSE)</f>
        <v>#N/A</v>
      </c>
      <c r="J151" s="41"/>
      <c r="K151" s="3"/>
      <c r="L151" s="3"/>
      <c r="M151" s="3"/>
      <c r="N151" s="45"/>
      <c r="O151" s="49"/>
      <c r="P151" s="46"/>
      <c r="Q151" s="56" t="e">
        <f>VLOOKUP(P151,'2. list used packaging material'!$A:$D,4,FALSE)</f>
        <v>#N/A</v>
      </c>
      <c r="R151" s="3"/>
      <c r="S151" s="1"/>
      <c r="T151" s="56" t="e">
        <f>VLOOKUP(S151,'2. list used packaging material'!$A:$D,4,FALSE)</f>
        <v>#N/A</v>
      </c>
      <c r="U151" s="3"/>
      <c r="V151" s="1"/>
      <c r="W151" s="56" t="e">
        <f>VLOOKUP(V151,'2. list used packaging material'!$A:$D,4,FALSE)</f>
        <v>#N/A</v>
      </c>
      <c r="X151" s="3"/>
      <c r="Y151" s="1"/>
      <c r="Z151" s="56" t="e">
        <f>VLOOKUP(Y151,'2. list used packaging material'!$A:$D,4,FALSE)</f>
        <v>#N/A</v>
      </c>
      <c r="AA151" s="3"/>
      <c r="AB151" s="3"/>
      <c r="AC151" s="3"/>
      <c r="AD151" s="55"/>
      <c r="AE151" s="1"/>
      <c r="AF151" s="56" t="e">
        <f>VLOOKUP(AE151,'2. list used packaging material'!$A:$D,4,FALSE)</f>
        <v>#N/A</v>
      </c>
      <c r="AG151" s="3"/>
      <c r="AH151" s="1"/>
      <c r="AI151" s="56" t="e">
        <f>VLOOKUP(AH151,'2. list used packaging material'!$A:$D,4,FALSE)</f>
        <v>#N/A</v>
      </c>
      <c r="AJ151" s="3"/>
      <c r="AK151" s="1"/>
      <c r="AL151" s="56" t="e">
        <f>VLOOKUP(AK151,'2. list used packaging material'!$A:$D,4,FALSE)</f>
        <v>#N/A</v>
      </c>
      <c r="AM151" s="3"/>
    </row>
    <row r="152" spans="2:39" x14ac:dyDescent="0.25">
      <c r="B152" s="54"/>
      <c r="C152" s="55"/>
      <c r="D152" s="55"/>
      <c r="E152" s="55"/>
      <c r="F152" s="55"/>
      <c r="G152" s="55"/>
      <c r="H152" s="1"/>
      <c r="I152" s="56" t="e">
        <f>VLOOKUP(H152,'2. list used packaging material'!A:D,4,FALSE)</f>
        <v>#N/A</v>
      </c>
      <c r="J152" s="41"/>
      <c r="K152" s="3"/>
      <c r="L152" s="3"/>
      <c r="M152" s="3"/>
      <c r="N152" s="45"/>
      <c r="O152" s="49"/>
      <c r="P152" s="46"/>
      <c r="Q152" s="56" t="e">
        <f>VLOOKUP(P152,'2. list used packaging material'!$A:$D,4,FALSE)</f>
        <v>#N/A</v>
      </c>
      <c r="R152" s="3"/>
      <c r="S152" s="1"/>
      <c r="T152" s="56" t="e">
        <f>VLOOKUP(S152,'2. list used packaging material'!$A:$D,4,FALSE)</f>
        <v>#N/A</v>
      </c>
      <c r="U152" s="3"/>
      <c r="V152" s="1"/>
      <c r="W152" s="56" t="e">
        <f>VLOOKUP(V152,'2. list used packaging material'!$A:$D,4,FALSE)</f>
        <v>#N/A</v>
      </c>
      <c r="X152" s="3"/>
      <c r="Y152" s="1"/>
      <c r="Z152" s="56" t="e">
        <f>VLOOKUP(Y152,'2. list used packaging material'!$A:$D,4,FALSE)</f>
        <v>#N/A</v>
      </c>
      <c r="AA152" s="3"/>
      <c r="AB152" s="3"/>
      <c r="AC152" s="3"/>
      <c r="AD152" s="55"/>
      <c r="AE152" s="1"/>
      <c r="AF152" s="56" t="e">
        <f>VLOOKUP(AE152,'2. list used packaging material'!$A:$D,4,FALSE)</f>
        <v>#N/A</v>
      </c>
      <c r="AG152" s="3"/>
      <c r="AH152" s="1"/>
      <c r="AI152" s="56" t="e">
        <f>VLOOKUP(AH152,'2. list used packaging material'!$A:$D,4,FALSE)</f>
        <v>#N/A</v>
      </c>
      <c r="AJ152" s="3"/>
      <c r="AK152" s="1"/>
      <c r="AL152" s="56" t="e">
        <f>VLOOKUP(AK152,'2. list used packaging material'!$A:$D,4,FALSE)</f>
        <v>#N/A</v>
      </c>
      <c r="AM152" s="3"/>
    </row>
    <row r="153" spans="2:39" x14ac:dyDescent="0.25">
      <c r="B153" s="54"/>
      <c r="C153" s="55"/>
      <c r="D153" s="55"/>
      <c r="E153" s="55"/>
      <c r="F153" s="55"/>
      <c r="G153" s="55"/>
      <c r="H153" s="1"/>
      <c r="I153" s="56" t="e">
        <f>VLOOKUP(H153,'2. list used packaging material'!A:D,4,FALSE)</f>
        <v>#N/A</v>
      </c>
      <c r="J153" s="41"/>
      <c r="K153" s="3"/>
      <c r="L153" s="3"/>
      <c r="M153" s="3"/>
      <c r="N153" s="45"/>
      <c r="O153" s="49"/>
      <c r="P153" s="46"/>
      <c r="Q153" s="56" t="e">
        <f>VLOOKUP(P153,'2. list used packaging material'!$A:$D,4,FALSE)</f>
        <v>#N/A</v>
      </c>
      <c r="R153" s="3"/>
      <c r="S153" s="1"/>
      <c r="T153" s="56" t="e">
        <f>VLOOKUP(S153,'2. list used packaging material'!$A:$D,4,FALSE)</f>
        <v>#N/A</v>
      </c>
      <c r="U153" s="3"/>
      <c r="V153" s="1"/>
      <c r="W153" s="56" t="e">
        <f>VLOOKUP(V153,'2. list used packaging material'!$A:$D,4,FALSE)</f>
        <v>#N/A</v>
      </c>
      <c r="X153" s="3"/>
      <c r="Y153" s="1"/>
      <c r="Z153" s="56" t="e">
        <f>VLOOKUP(Y153,'2. list used packaging material'!$A:$D,4,FALSE)</f>
        <v>#N/A</v>
      </c>
      <c r="AA153" s="3"/>
      <c r="AB153" s="3"/>
      <c r="AC153" s="3"/>
      <c r="AD153" s="55"/>
      <c r="AE153" s="1"/>
      <c r="AF153" s="56" t="e">
        <f>VLOOKUP(AE153,'2. list used packaging material'!$A:$D,4,FALSE)</f>
        <v>#N/A</v>
      </c>
      <c r="AG153" s="3"/>
      <c r="AH153" s="1"/>
      <c r="AI153" s="56" t="e">
        <f>VLOOKUP(AH153,'2. list used packaging material'!$A:$D,4,FALSE)</f>
        <v>#N/A</v>
      </c>
      <c r="AJ153" s="3"/>
      <c r="AK153" s="1"/>
      <c r="AL153" s="56" t="e">
        <f>VLOOKUP(AK153,'2. list used packaging material'!$A:$D,4,FALSE)</f>
        <v>#N/A</v>
      </c>
      <c r="AM153" s="3"/>
    </row>
    <row r="154" spans="2:39" x14ac:dyDescent="0.25">
      <c r="B154" s="54"/>
      <c r="C154" s="55"/>
      <c r="D154" s="55"/>
      <c r="E154" s="55"/>
      <c r="F154" s="55"/>
      <c r="G154" s="55"/>
      <c r="H154" s="1"/>
      <c r="I154" s="56" t="e">
        <f>VLOOKUP(H154,'2. list used packaging material'!A:D,4,FALSE)</f>
        <v>#N/A</v>
      </c>
      <c r="J154" s="41"/>
      <c r="K154" s="3"/>
      <c r="L154" s="3"/>
      <c r="M154" s="3"/>
      <c r="N154" s="45"/>
      <c r="O154" s="49"/>
      <c r="P154" s="46"/>
      <c r="Q154" s="56" t="e">
        <f>VLOOKUP(P154,'2. list used packaging material'!$A:$D,4,FALSE)</f>
        <v>#N/A</v>
      </c>
      <c r="R154" s="3"/>
      <c r="S154" s="1"/>
      <c r="T154" s="56" t="e">
        <f>VLOOKUP(S154,'2. list used packaging material'!$A:$D,4,FALSE)</f>
        <v>#N/A</v>
      </c>
      <c r="U154" s="3"/>
      <c r="V154" s="1"/>
      <c r="W154" s="56" t="e">
        <f>VLOOKUP(V154,'2. list used packaging material'!$A:$D,4,FALSE)</f>
        <v>#N/A</v>
      </c>
      <c r="X154" s="3"/>
      <c r="Y154" s="1"/>
      <c r="Z154" s="56" t="e">
        <f>VLOOKUP(Y154,'2. list used packaging material'!$A:$D,4,FALSE)</f>
        <v>#N/A</v>
      </c>
      <c r="AA154" s="3"/>
      <c r="AB154" s="3"/>
      <c r="AC154" s="3"/>
      <c r="AD154" s="55"/>
      <c r="AE154" s="1"/>
      <c r="AF154" s="56" t="e">
        <f>VLOOKUP(AE154,'2. list used packaging material'!$A:$D,4,FALSE)</f>
        <v>#N/A</v>
      </c>
      <c r="AG154" s="3"/>
      <c r="AH154" s="1"/>
      <c r="AI154" s="56" t="e">
        <f>VLOOKUP(AH154,'2. list used packaging material'!$A:$D,4,FALSE)</f>
        <v>#N/A</v>
      </c>
      <c r="AJ154" s="3"/>
      <c r="AK154" s="1"/>
      <c r="AL154" s="56" t="e">
        <f>VLOOKUP(AK154,'2. list used packaging material'!$A:$D,4,FALSE)</f>
        <v>#N/A</v>
      </c>
      <c r="AM154" s="3"/>
    </row>
    <row r="155" spans="2:39" x14ac:dyDescent="0.25">
      <c r="B155" s="54"/>
      <c r="C155" s="55"/>
      <c r="D155" s="55"/>
      <c r="E155" s="55"/>
      <c r="F155" s="55"/>
      <c r="G155" s="55"/>
      <c r="H155" s="1"/>
      <c r="I155" s="56" t="e">
        <f>VLOOKUP(H155,'2. list used packaging material'!A:D,4,FALSE)</f>
        <v>#N/A</v>
      </c>
      <c r="J155" s="41"/>
      <c r="K155" s="3"/>
      <c r="L155" s="3"/>
      <c r="M155" s="3"/>
      <c r="N155" s="45"/>
      <c r="O155" s="49"/>
      <c r="P155" s="46"/>
      <c r="Q155" s="56" t="e">
        <f>VLOOKUP(P155,'2. list used packaging material'!$A:$D,4,FALSE)</f>
        <v>#N/A</v>
      </c>
      <c r="R155" s="3"/>
      <c r="S155" s="1"/>
      <c r="T155" s="56" t="e">
        <f>VLOOKUP(S155,'2. list used packaging material'!$A:$D,4,FALSE)</f>
        <v>#N/A</v>
      </c>
      <c r="U155" s="3"/>
      <c r="V155" s="1"/>
      <c r="W155" s="56" t="e">
        <f>VLOOKUP(V155,'2. list used packaging material'!$A:$D,4,FALSE)</f>
        <v>#N/A</v>
      </c>
      <c r="X155" s="3"/>
      <c r="Y155" s="1"/>
      <c r="Z155" s="56" t="e">
        <f>VLOOKUP(Y155,'2. list used packaging material'!$A:$D,4,FALSE)</f>
        <v>#N/A</v>
      </c>
      <c r="AA155" s="3"/>
      <c r="AB155" s="3"/>
      <c r="AC155" s="3"/>
      <c r="AD155" s="55"/>
      <c r="AE155" s="1"/>
      <c r="AF155" s="56" t="e">
        <f>VLOOKUP(AE155,'2. list used packaging material'!$A:$D,4,FALSE)</f>
        <v>#N/A</v>
      </c>
      <c r="AG155" s="3"/>
      <c r="AH155" s="1"/>
      <c r="AI155" s="56" t="e">
        <f>VLOOKUP(AH155,'2. list used packaging material'!$A:$D,4,FALSE)</f>
        <v>#N/A</v>
      </c>
      <c r="AJ155" s="3"/>
      <c r="AK155" s="1"/>
      <c r="AL155" s="56" t="e">
        <f>VLOOKUP(AK155,'2. list used packaging material'!$A:$D,4,FALSE)</f>
        <v>#N/A</v>
      </c>
      <c r="AM155" s="3"/>
    </row>
    <row r="156" spans="2:39" x14ac:dyDescent="0.25">
      <c r="B156" s="54"/>
      <c r="C156" s="55"/>
      <c r="D156" s="55"/>
      <c r="E156" s="55"/>
      <c r="F156" s="55"/>
      <c r="G156" s="55"/>
      <c r="H156" s="1"/>
      <c r="I156" s="56" t="e">
        <f>VLOOKUP(H156,'2. list used packaging material'!A:D,4,FALSE)</f>
        <v>#N/A</v>
      </c>
      <c r="J156" s="41"/>
      <c r="K156" s="3"/>
      <c r="L156" s="3"/>
      <c r="M156" s="3"/>
      <c r="N156" s="45"/>
      <c r="O156" s="49"/>
      <c r="P156" s="46"/>
      <c r="Q156" s="56" t="e">
        <f>VLOOKUP(P156,'2. list used packaging material'!$A:$D,4,FALSE)</f>
        <v>#N/A</v>
      </c>
      <c r="R156" s="3"/>
      <c r="S156" s="1"/>
      <c r="T156" s="56" t="e">
        <f>VLOOKUP(S156,'2. list used packaging material'!$A:$D,4,FALSE)</f>
        <v>#N/A</v>
      </c>
      <c r="U156" s="3"/>
      <c r="V156" s="1"/>
      <c r="W156" s="56" t="e">
        <f>VLOOKUP(V156,'2. list used packaging material'!$A:$D,4,FALSE)</f>
        <v>#N/A</v>
      </c>
      <c r="X156" s="3"/>
      <c r="Y156" s="1"/>
      <c r="Z156" s="56" t="e">
        <f>VLOOKUP(Y156,'2. list used packaging material'!$A:$D,4,FALSE)</f>
        <v>#N/A</v>
      </c>
      <c r="AA156" s="3"/>
      <c r="AB156" s="3"/>
      <c r="AC156" s="3"/>
      <c r="AD156" s="55"/>
      <c r="AE156" s="1"/>
      <c r="AF156" s="56" t="e">
        <f>VLOOKUP(AE156,'2. list used packaging material'!$A:$D,4,FALSE)</f>
        <v>#N/A</v>
      </c>
      <c r="AG156" s="3"/>
      <c r="AH156" s="1"/>
      <c r="AI156" s="56" t="e">
        <f>VLOOKUP(AH156,'2. list used packaging material'!$A:$D,4,FALSE)</f>
        <v>#N/A</v>
      </c>
      <c r="AJ156" s="3"/>
      <c r="AK156" s="1"/>
      <c r="AL156" s="56" t="e">
        <f>VLOOKUP(AK156,'2. list used packaging material'!$A:$D,4,FALSE)</f>
        <v>#N/A</v>
      </c>
      <c r="AM156" s="3"/>
    </row>
    <row r="157" spans="2:39" x14ac:dyDescent="0.25">
      <c r="B157" s="54"/>
      <c r="C157" s="55"/>
      <c r="D157" s="55"/>
      <c r="E157" s="55"/>
      <c r="F157" s="55"/>
      <c r="G157" s="55"/>
      <c r="H157" s="1"/>
      <c r="I157" s="56" t="e">
        <f>VLOOKUP(H157,'2. list used packaging material'!A:D,4,FALSE)</f>
        <v>#N/A</v>
      </c>
      <c r="J157" s="41"/>
      <c r="K157" s="3"/>
      <c r="L157" s="3"/>
      <c r="M157" s="3"/>
      <c r="N157" s="45"/>
      <c r="O157" s="49"/>
      <c r="P157" s="46"/>
      <c r="Q157" s="56" t="e">
        <f>VLOOKUP(P157,'2. list used packaging material'!$A:$D,4,FALSE)</f>
        <v>#N/A</v>
      </c>
      <c r="R157" s="3"/>
      <c r="S157" s="1"/>
      <c r="T157" s="56" t="e">
        <f>VLOOKUP(S157,'2. list used packaging material'!$A:$D,4,FALSE)</f>
        <v>#N/A</v>
      </c>
      <c r="U157" s="3"/>
      <c r="V157" s="1"/>
      <c r="W157" s="56" t="e">
        <f>VLOOKUP(V157,'2. list used packaging material'!$A:$D,4,FALSE)</f>
        <v>#N/A</v>
      </c>
      <c r="X157" s="3"/>
      <c r="Y157" s="1"/>
      <c r="Z157" s="56" t="e">
        <f>VLOOKUP(Y157,'2. list used packaging material'!$A:$D,4,FALSE)</f>
        <v>#N/A</v>
      </c>
      <c r="AA157" s="3"/>
      <c r="AB157" s="3"/>
      <c r="AC157" s="3"/>
      <c r="AD157" s="55"/>
      <c r="AE157" s="1"/>
      <c r="AF157" s="56" t="e">
        <f>VLOOKUP(AE157,'2. list used packaging material'!$A:$D,4,FALSE)</f>
        <v>#N/A</v>
      </c>
      <c r="AG157" s="3"/>
      <c r="AH157" s="1"/>
      <c r="AI157" s="56" t="e">
        <f>VLOOKUP(AH157,'2. list used packaging material'!$A:$D,4,FALSE)</f>
        <v>#N/A</v>
      </c>
      <c r="AJ157" s="3"/>
      <c r="AK157" s="1"/>
      <c r="AL157" s="56" t="e">
        <f>VLOOKUP(AK157,'2. list used packaging material'!$A:$D,4,FALSE)</f>
        <v>#N/A</v>
      </c>
      <c r="AM157" s="3"/>
    </row>
    <row r="158" spans="2:39" x14ac:dyDescent="0.25">
      <c r="B158" s="54"/>
      <c r="C158" s="55"/>
      <c r="D158" s="55"/>
      <c r="E158" s="55"/>
      <c r="F158" s="55"/>
      <c r="G158" s="55"/>
      <c r="H158" s="1"/>
      <c r="I158" s="56" t="e">
        <f>VLOOKUP(H158,'2. list used packaging material'!A:D,4,FALSE)</f>
        <v>#N/A</v>
      </c>
      <c r="J158" s="41"/>
      <c r="K158" s="3"/>
      <c r="L158" s="3"/>
      <c r="M158" s="3"/>
      <c r="N158" s="45"/>
      <c r="O158" s="49"/>
      <c r="P158" s="46"/>
      <c r="Q158" s="56" t="e">
        <f>VLOOKUP(P158,'2. list used packaging material'!$A:$D,4,FALSE)</f>
        <v>#N/A</v>
      </c>
      <c r="R158" s="3"/>
      <c r="S158" s="1"/>
      <c r="T158" s="56" t="e">
        <f>VLOOKUP(S158,'2. list used packaging material'!$A:$D,4,FALSE)</f>
        <v>#N/A</v>
      </c>
      <c r="U158" s="3"/>
      <c r="V158" s="1"/>
      <c r="W158" s="56" t="e">
        <f>VLOOKUP(V158,'2. list used packaging material'!$A:$D,4,FALSE)</f>
        <v>#N/A</v>
      </c>
      <c r="X158" s="3"/>
      <c r="Y158" s="1"/>
      <c r="Z158" s="56" t="e">
        <f>VLOOKUP(Y158,'2. list used packaging material'!$A:$D,4,FALSE)</f>
        <v>#N/A</v>
      </c>
      <c r="AA158" s="3"/>
      <c r="AB158" s="3"/>
      <c r="AC158" s="3"/>
      <c r="AD158" s="55"/>
      <c r="AE158" s="1"/>
      <c r="AF158" s="56" t="e">
        <f>VLOOKUP(AE158,'2. list used packaging material'!$A:$D,4,FALSE)</f>
        <v>#N/A</v>
      </c>
      <c r="AG158" s="3"/>
      <c r="AH158" s="1"/>
      <c r="AI158" s="56" t="e">
        <f>VLOOKUP(AH158,'2. list used packaging material'!$A:$D,4,FALSE)</f>
        <v>#N/A</v>
      </c>
      <c r="AJ158" s="3"/>
      <c r="AK158" s="1"/>
      <c r="AL158" s="56" t="e">
        <f>VLOOKUP(AK158,'2. list used packaging material'!$A:$D,4,FALSE)</f>
        <v>#N/A</v>
      </c>
      <c r="AM158" s="3"/>
    </row>
    <row r="159" spans="2:39" x14ac:dyDescent="0.25">
      <c r="B159" s="54"/>
      <c r="C159" s="55"/>
      <c r="D159" s="55"/>
      <c r="E159" s="55"/>
      <c r="F159" s="55"/>
      <c r="G159" s="55"/>
      <c r="H159" s="1"/>
      <c r="I159" s="56" t="e">
        <f>VLOOKUP(H159,'2. list used packaging material'!A:D,4,FALSE)</f>
        <v>#N/A</v>
      </c>
      <c r="J159" s="41"/>
      <c r="K159" s="3"/>
      <c r="L159" s="3"/>
      <c r="M159" s="3"/>
      <c r="N159" s="45"/>
      <c r="O159" s="49"/>
      <c r="P159" s="46"/>
      <c r="Q159" s="56" t="e">
        <f>VLOOKUP(P159,'2. list used packaging material'!$A:$D,4,FALSE)</f>
        <v>#N/A</v>
      </c>
      <c r="R159" s="3"/>
      <c r="S159" s="1"/>
      <c r="T159" s="56" t="e">
        <f>VLOOKUP(S159,'2. list used packaging material'!$A:$D,4,FALSE)</f>
        <v>#N/A</v>
      </c>
      <c r="U159" s="3"/>
      <c r="V159" s="1"/>
      <c r="W159" s="56" t="e">
        <f>VLOOKUP(V159,'2. list used packaging material'!$A:$D,4,FALSE)</f>
        <v>#N/A</v>
      </c>
      <c r="X159" s="3"/>
      <c r="Y159" s="1"/>
      <c r="Z159" s="56" t="e">
        <f>VLOOKUP(Y159,'2. list used packaging material'!$A:$D,4,FALSE)</f>
        <v>#N/A</v>
      </c>
      <c r="AA159" s="3"/>
      <c r="AB159" s="3"/>
      <c r="AC159" s="3"/>
      <c r="AD159" s="55"/>
      <c r="AE159" s="1"/>
      <c r="AF159" s="56" t="e">
        <f>VLOOKUP(AE159,'2. list used packaging material'!$A:$D,4,FALSE)</f>
        <v>#N/A</v>
      </c>
      <c r="AG159" s="3"/>
      <c r="AH159" s="1"/>
      <c r="AI159" s="56" t="e">
        <f>VLOOKUP(AH159,'2. list used packaging material'!$A:$D,4,FALSE)</f>
        <v>#N/A</v>
      </c>
      <c r="AJ159" s="3"/>
      <c r="AK159" s="1"/>
      <c r="AL159" s="56" t="e">
        <f>VLOOKUP(AK159,'2. list used packaging material'!$A:$D,4,FALSE)</f>
        <v>#N/A</v>
      </c>
      <c r="AM159" s="3"/>
    </row>
    <row r="160" spans="2:39" x14ac:dyDescent="0.25">
      <c r="B160" s="54"/>
      <c r="C160" s="55"/>
      <c r="D160" s="55"/>
      <c r="E160" s="55"/>
      <c r="F160" s="55"/>
      <c r="G160" s="55"/>
      <c r="H160" s="1"/>
      <c r="I160" s="56" t="e">
        <f>VLOOKUP(H160,'2. list used packaging material'!A:D,4,FALSE)</f>
        <v>#N/A</v>
      </c>
      <c r="J160" s="41"/>
      <c r="K160" s="3"/>
      <c r="L160" s="3"/>
      <c r="M160" s="3"/>
      <c r="N160" s="45"/>
      <c r="O160" s="49"/>
      <c r="P160" s="46"/>
      <c r="Q160" s="56" t="e">
        <f>VLOOKUP(P160,'2. list used packaging material'!$A:$D,4,FALSE)</f>
        <v>#N/A</v>
      </c>
      <c r="R160" s="3"/>
      <c r="S160" s="1"/>
      <c r="T160" s="56" t="e">
        <f>VLOOKUP(S160,'2. list used packaging material'!$A:$D,4,FALSE)</f>
        <v>#N/A</v>
      </c>
      <c r="U160" s="3"/>
      <c r="V160" s="1"/>
      <c r="W160" s="56" t="e">
        <f>VLOOKUP(V160,'2. list used packaging material'!$A:$D,4,FALSE)</f>
        <v>#N/A</v>
      </c>
      <c r="X160" s="3"/>
      <c r="Y160" s="1"/>
      <c r="Z160" s="56" t="e">
        <f>VLOOKUP(Y160,'2. list used packaging material'!$A:$D,4,FALSE)</f>
        <v>#N/A</v>
      </c>
      <c r="AA160" s="3"/>
      <c r="AB160" s="3"/>
      <c r="AC160" s="3"/>
      <c r="AD160" s="55"/>
      <c r="AE160" s="1"/>
      <c r="AF160" s="56" t="e">
        <f>VLOOKUP(AE160,'2. list used packaging material'!$A:$D,4,FALSE)</f>
        <v>#N/A</v>
      </c>
      <c r="AG160" s="3"/>
      <c r="AH160" s="1"/>
      <c r="AI160" s="56" t="e">
        <f>VLOOKUP(AH160,'2. list used packaging material'!$A:$D,4,FALSE)</f>
        <v>#N/A</v>
      </c>
      <c r="AJ160" s="3"/>
      <c r="AK160" s="1"/>
      <c r="AL160" s="56" t="e">
        <f>VLOOKUP(AK160,'2. list used packaging material'!$A:$D,4,FALSE)</f>
        <v>#N/A</v>
      </c>
      <c r="AM160" s="3"/>
    </row>
    <row r="161" spans="2:39" x14ac:dyDescent="0.25">
      <c r="B161" s="54"/>
      <c r="C161" s="55"/>
      <c r="D161" s="55"/>
      <c r="E161" s="55"/>
      <c r="F161" s="55"/>
      <c r="G161" s="55"/>
      <c r="H161" s="1"/>
      <c r="I161" s="56" t="e">
        <f>VLOOKUP(H161,'2. list used packaging material'!A:D,4,FALSE)</f>
        <v>#N/A</v>
      </c>
      <c r="J161" s="41"/>
      <c r="K161" s="3"/>
      <c r="L161" s="3"/>
      <c r="M161" s="3"/>
      <c r="N161" s="45"/>
      <c r="O161" s="49"/>
      <c r="P161" s="46"/>
      <c r="Q161" s="56" t="e">
        <f>VLOOKUP(P161,'2. list used packaging material'!$A:$D,4,FALSE)</f>
        <v>#N/A</v>
      </c>
      <c r="R161" s="3"/>
      <c r="S161" s="1"/>
      <c r="T161" s="56" t="e">
        <f>VLOOKUP(S161,'2. list used packaging material'!$A:$D,4,FALSE)</f>
        <v>#N/A</v>
      </c>
      <c r="U161" s="3"/>
      <c r="V161" s="1"/>
      <c r="W161" s="56" t="e">
        <f>VLOOKUP(V161,'2. list used packaging material'!$A:$D,4,FALSE)</f>
        <v>#N/A</v>
      </c>
      <c r="X161" s="3"/>
      <c r="Y161" s="1"/>
      <c r="Z161" s="56" t="e">
        <f>VLOOKUP(Y161,'2. list used packaging material'!$A:$D,4,FALSE)</f>
        <v>#N/A</v>
      </c>
      <c r="AA161" s="3"/>
      <c r="AB161" s="3"/>
      <c r="AC161" s="3"/>
      <c r="AD161" s="55"/>
      <c r="AE161" s="1"/>
      <c r="AF161" s="56" t="e">
        <f>VLOOKUP(AE161,'2. list used packaging material'!$A:$D,4,FALSE)</f>
        <v>#N/A</v>
      </c>
      <c r="AG161" s="3"/>
      <c r="AH161" s="1"/>
      <c r="AI161" s="56" t="e">
        <f>VLOOKUP(AH161,'2. list used packaging material'!$A:$D,4,FALSE)</f>
        <v>#N/A</v>
      </c>
      <c r="AJ161" s="3"/>
      <c r="AK161" s="1"/>
      <c r="AL161" s="56" t="e">
        <f>VLOOKUP(AK161,'2. list used packaging material'!$A:$D,4,FALSE)</f>
        <v>#N/A</v>
      </c>
      <c r="AM161" s="3"/>
    </row>
    <row r="162" spans="2:39" x14ac:dyDescent="0.25">
      <c r="B162" s="54"/>
      <c r="C162" s="55"/>
      <c r="D162" s="55"/>
      <c r="E162" s="55"/>
      <c r="F162" s="55"/>
      <c r="G162" s="55"/>
      <c r="H162" s="1"/>
      <c r="I162" s="56" t="e">
        <f>VLOOKUP(H162,'2. list used packaging material'!A:D,4,FALSE)</f>
        <v>#N/A</v>
      </c>
      <c r="J162" s="41"/>
      <c r="K162" s="3"/>
      <c r="L162" s="3"/>
      <c r="M162" s="3"/>
      <c r="N162" s="45"/>
      <c r="O162" s="49"/>
      <c r="P162" s="46"/>
      <c r="Q162" s="56" t="e">
        <f>VLOOKUP(P162,'2. list used packaging material'!$A:$D,4,FALSE)</f>
        <v>#N/A</v>
      </c>
      <c r="R162" s="3"/>
      <c r="S162" s="1"/>
      <c r="T162" s="56" t="e">
        <f>VLOOKUP(S162,'2. list used packaging material'!$A:$D,4,FALSE)</f>
        <v>#N/A</v>
      </c>
      <c r="U162" s="3"/>
      <c r="V162" s="1"/>
      <c r="W162" s="56" t="e">
        <f>VLOOKUP(V162,'2. list used packaging material'!$A:$D,4,FALSE)</f>
        <v>#N/A</v>
      </c>
      <c r="X162" s="3"/>
      <c r="Y162" s="1"/>
      <c r="Z162" s="56" t="e">
        <f>VLOOKUP(Y162,'2. list used packaging material'!$A:$D,4,FALSE)</f>
        <v>#N/A</v>
      </c>
      <c r="AA162" s="3"/>
      <c r="AB162" s="3"/>
      <c r="AC162" s="3"/>
      <c r="AD162" s="55"/>
      <c r="AE162" s="1"/>
      <c r="AF162" s="56" t="e">
        <f>VLOOKUP(AE162,'2. list used packaging material'!$A:$D,4,FALSE)</f>
        <v>#N/A</v>
      </c>
      <c r="AG162" s="3"/>
      <c r="AH162" s="1"/>
      <c r="AI162" s="56" t="e">
        <f>VLOOKUP(AH162,'2. list used packaging material'!$A:$D,4,FALSE)</f>
        <v>#N/A</v>
      </c>
      <c r="AJ162" s="3"/>
      <c r="AK162" s="1"/>
      <c r="AL162" s="56" t="e">
        <f>VLOOKUP(AK162,'2. list used packaging material'!$A:$D,4,FALSE)</f>
        <v>#N/A</v>
      </c>
      <c r="AM162" s="3"/>
    </row>
    <row r="163" spans="2:39" x14ac:dyDescent="0.25">
      <c r="B163" s="54"/>
      <c r="C163" s="55"/>
      <c r="D163" s="55"/>
      <c r="E163" s="55"/>
      <c r="F163" s="55"/>
      <c r="G163" s="55"/>
      <c r="H163" s="1"/>
      <c r="I163" s="56" t="e">
        <f>VLOOKUP(H163,'2. list used packaging material'!A:D,4,FALSE)</f>
        <v>#N/A</v>
      </c>
      <c r="J163" s="41"/>
      <c r="K163" s="3"/>
      <c r="L163" s="3"/>
      <c r="M163" s="3"/>
      <c r="N163" s="45"/>
      <c r="O163" s="49"/>
      <c r="P163" s="46"/>
      <c r="Q163" s="56" t="e">
        <f>VLOOKUP(P163,'2. list used packaging material'!$A:$D,4,FALSE)</f>
        <v>#N/A</v>
      </c>
      <c r="R163" s="3"/>
      <c r="S163" s="1"/>
      <c r="T163" s="56" t="e">
        <f>VLOOKUP(S163,'2. list used packaging material'!$A:$D,4,FALSE)</f>
        <v>#N/A</v>
      </c>
      <c r="U163" s="3"/>
      <c r="V163" s="1"/>
      <c r="W163" s="56" t="e">
        <f>VLOOKUP(V163,'2. list used packaging material'!$A:$D,4,FALSE)</f>
        <v>#N/A</v>
      </c>
      <c r="X163" s="3"/>
      <c r="Y163" s="1"/>
      <c r="Z163" s="56" t="e">
        <f>VLOOKUP(Y163,'2. list used packaging material'!$A:$D,4,FALSE)</f>
        <v>#N/A</v>
      </c>
      <c r="AA163" s="3"/>
      <c r="AB163" s="3"/>
      <c r="AC163" s="3"/>
      <c r="AD163" s="55"/>
      <c r="AE163" s="1"/>
      <c r="AF163" s="56" t="e">
        <f>VLOOKUP(AE163,'2. list used packaging material'!$A:$D,4,FALSE)</f>
        <v>#N/A</v>
      </c>
      <c r="AG163" s="3"/>
      <c r="AH163" s="1"/>
      <c r="AI163" s="56" t="e">
        <f>VLOOKUP(AH163,'2. list used packaging material'!$A:$D,4,FALSE)</f>
        <v>#N/A</v>
      </c>
      <c r="AJ163" s="3"/>
      <c r="AK163" s="1"/>
      <c r="AL163" s="56" t="e">
        <f>VLOOKUP(AK163,'2. list used packaging material'!$A:$D,4,FALSE)</f>
        <v>#N/A</v>
      </c>
      <c r="AM163" s="3"/>
    </row>
    <row r="164" spans="2:39" x14ac:dyDescent="0.25">
      <c r="B164" s="54"/>
      <c r="C164" s="55"/>
      <c r="D164" s="55"/>
      <c r="E164" s="55"/>
      <c r="F164" s="55"/>
      <c r="G164" s="55"/>
      <c r="H164" s="1"/>
      <c r="I164" s="56" t="e">
        <f>VLOOKUP(H164,'2. list used packaging material'!A:D,4,FALSE)</f>
        <v>#N/A</v>
      </c>
      <c r="J164" s="41"/>
      <c r="K164" s="3"/>
      <c r="L164" s="3"/>
      <c r="M164" s="3"/>
      <c r="N164" s="45"/>
      <c r="O164" s="49"/>
      <c r="P164" s="46"/>
      <c r="Q164" s="56" t="e">
        <f>VLOOKUP(P164,'2. list used packaging material'!$A:$D,4,FALSE)</f>
        <v>#N/A</v>
      </c>
      <c r="R164" s="3"/>
      <c r="S164" s="1"/>
      <c r="T164" s="56" t="e">
        <f>VLOOKUP(S164,'2. list used packaging material'!$A:$D,4,FALSE)</f>
        <v>#N/A</v>
      </c>
      <c r="U164" s="3"/>
      <c r="V164" s="1"/>
      <c r="W164" s="56" t="e">
        <f>VLOOKUP(V164,'2. list used packaging material'!$A:$D,4,FALSE)</f>
        <v>#N/A</v>
      </c>
      <c r="X164" s="3"/>
      <c r="Y164" s="1"/>
      <c r="Z164" s="56" t="e">
        <f>VLOOKUP(Y164,'2. list used packaging material'!$A:$D,4,FALSE)</f>
        <v>#N/A</v>
      </c>
      <c r="AA164" s="3"/>
      <c r="AB164" s="3"/>
      <c r="AC164" s="3"/>
      <c r="AD164" s="55"/>
      <c r="AE164" s="1"/>
      <c r="AF164" s="56" t="e">
        <f>VLOOKUP(AE164,'2. list used packaging material'!$A:$D,4,FALSE)</f>
        <v>#N/A</v>
      </c>
      <c r="AG164" s="3"/>
      <c r="AH164" s="1"/>
      <c r="AI164" s="56" t="e">
        <f>VLOOKUP(AH164,'2. list used packaging material'!$A:$D,4,FALSE)</f>
        <v>#N/A</v>
      </c>
      <c r="AJ164" s="3"/>
      <c r="AK164" s="1"/>
      <c r="AL164" s="56" t="e">
        <f>VLOOKUP(AK164,'2. list used packaging material'!$A:$D,4,FALSE)</f>
        <v>#N/A</v>
      </c>
      <c r="AM164" s="3"/>
    </row>
    <row r="165" spans="2:39" x14ac:dyDescent="0.25">
      <c r="B165" s="54"/>
      <c r="C165" s="55"/>
      <c r="D165" s="55"/>
      <c r="E165" s="55"/>
      <c r="F165" s="55"/>
      <c r="G165" s="55"/>
      <c r="H165" s="1"/>
      <c r="I165" s="56" t="e">
        <f>VLOOKUP(H165,'2. list used packaging material'!A:D,4,FALSE)</f>
        <v>#N/A</v>
      </c>
      <c r="J165" s="41"/>
      <c r="K165" s="3"/>
      <c r="L165" s="3"/>
      <c r="M165" s="3"/>
      <c r="N165" s="45"/>
      <c r="O165" s="49"/>
      <c r="P165" s="46"/>
      <c r="Q165" s="56" t="e">
        <f>VLOOKUP(P165,'2. list used packaging material'!$A:$D,4,FALSE)</f>
        <v>#N/A</v>
      </c>
      <c r="R165" s="3"/>
      <c r="S165" s="1"/>
      <c r="T165" s="56" t="e">
        <f>VLOOKUP(S165,'2. list used packaging material'!$A:$D,4,FALSE)</f>
        <v>#N/A</v>
      </c>
      <c r="U165" s="3"/>
      <c r="V165" s="1"/>
      <c r="W165" s="56" t="e">
        <f>VLOOKUP(V165,'2. list used packaging material'!$A:$D,4,FALSE)</f>
        <v>#N/A</v>
      </c>
      <c r="X165" s="3"/>
      <c r="Y165" s="1"/>
      <c r="Z165" s="56" t="e">
        <f>VLOOKUP(Y165,'2. list used packaging material'!$A:$D,4,FALSE)</f>
        <v>#N/A</v>
      </c>
      <c r="AA165" s="3"/>
      <c r="AB165" s="3"/>
      <c r="AC165" s="3"/>
      <c r="AD165" s="55"/>
      <c r="AE165" s="1"/>
      <c r="AF165" s="56" t="e">
        <f>VLOOKUP(AE165,'2. list used packaging material'!$A:$D,4,FALSE)</f>
        <v>#N/A</v>
      </c>
      <c r="AG165" s="3"/>
      <c r="AH165" s="1"/>
      <c r="AI165" s="56" t="e">
        <f>VLOOKUP(AH165,'2. list used packaging material'!$A:$D,4,FALSE)</f>
        <v>#N/A</v>
      </c>
      <c r="AJ165" s="3"/>
      <c r="AK165" s="1"/>
      <c r="AL165" s="56" t="e">
        <f>VLOOKUP(AK165,'2. list used packaging material'!$A:$D,4,FALSE)</f>
        <v>#N/A</v>
      </c>
      <c r="AM165" s="3"/>
    </row>
    <row r="166" spans="2:39" x14ac:dyDescent="0.25">
      <c r="B166" s="54"/>
      <c r="C166" s="55"/>
      <c r="D166" s="55"/>
      <c r="E166" s="55"/>
      <c r="F166" s="55"/>
      <c r="G166" s="55"/>
      <c r="H166" s="1"/>
      <c r="I166" s="56" t="e">
        <f>VLOOKUP(H166,'2. list used packaging material'!A:D,4,FALSE)</f>
        <v>#N/A</v>
      </c>
      <c r="J166" s="41"/>
      <c r="K166" s="3"/>
      <c r="L166" s="3"/>
      <c r="M166" s="3"/>
      <c r="N166" s="45"/>
      <c r="O166" s="49"/>
      <c r="P166" s="46"/>
      <c r="Q166" s="56" t="e">
        <f>VLOOKUP(P166,'2. list used packaging material'!$A:$D,4,FALSE)</f>
        <v>#N/A</v>
      </c>
      <c r="R166" s="3"/>
      <c r="S166" s="1"/>
      <c r="T166" s="56" t="e">
        <f>VLOOKUP(S166,'2. list used packaging material'!$A:$D,4,FALSE)</f>
        <v>#N/A</v>
      </c>
      <c r="U166" s="3"/>
      <c r="V166" s="1"/>
      <c r="W166" s="56" t="e">
        <f>VLOOKUP(V166,'2. list used packaging material'!$A:$D,4,FALSE)</f>
        <v>#N/A</v>
      </c>
      <c r="X166" s="3"/>
      <c r="Y166" s="1"/>
      <c r="Z166" s="56" t="e">
        <f>VLOOKUP(Y166,'2. list used packaging material'!$A:$D,4,FALSE)</f>
        <v>#N/A</v>
      </c>
      <c r="AA166" s="3"/>
      <c r="AB166" s="3"/>
      <c r="AC166" s="3"/>
      <c r="AD166" s="55"/>
      <c r="AE166" s="1"/>
      <c r="AF166" s="56" t="e">
        <f>VLOOKUP(AE166,'2. list used packaging material'!$A:$D,4,FALSE)</f>
        <v>#N/A</v>
      </c>
      <c r="AG166" s="3"/>
      <c r="AH166" s="1"/>
      <c r="AI166" s="56" t="e">
        <f>VLOOKUP(AH166,'2. list used packaging material'!$A:$D,4,FALSE)</f>
        <v>#N/A</v>
      </c>
      <c r="AJ166" s="3"/>
      <c r="AK166" s="1"/>
      <c r="AL166" s="56" t="e">
        <f>VLOOKUP(AK166,'2. list used packaging material'!$A:$D,4,FALSE)</f>
        <v>#N/A</v>
      </c>
      <c r="AM166" s="3"/>
    </row>
    <row r="167" spans="2:39" x14ac:dyDescent="0.25">
      <c r="B167" s="54"/>
      <c r="C167" s="55"/>
      <c r="D167" s="55"/>
      <c r="E167" s="55"/>
      <c r="F167" s="55"/>
      <c r="G167" s="55"/>
      <c r="H167" s="1"/>
      <c r="I167" s="56" t="e">
        <f>VLOOKUP(H167,'2. list used packaging material'!A:D,4,FALSE)</f>
        <v>#N/A</v>
      </c>
      <c r="J167" s="41"/>
      <c r="K167" s="3"/>
      <c r="L167" s="3"/>
      <c r="M167" s="3"/>
      <c r="N167" s="45"/>
      <c r="O167" s="49"/>
      <c r="P167" s="46"/>
      <c r="Q167" s="56" t="e">
        <f>VLOOKUP(P167,'2. list used packaging material'!$A:$D,4,FALSE)</f>
        <v>#N/A</v>
      </c>
      <c r="R167" s="3"/>
      <c r="S167" s="1"/>
      <c r="T167" s="56" t="e">
        <f>VLOOKUP(S167,'2. list used packaging material'!$A:$D,4,FALSE)</f>
        <v>#N/A</v>
      </c>
      <c r="U167" s="3"/>
      <c r="V167" s="1"/>
      <c r="W167" s="56" t="e">
        <f>VLOOKUP(V167,'2. list used packaging material'!$A:$D,4,FALSE)</f>
        <v>#N/A</v>
      </c>
      <c r="X167" s="3"/>
      <c r="Y167" s="1"/>
      <c r="Z167" s="56" t="e">
        <f>VLOOKUP(Y167,'2. list used packaging material'!$A:$D,4,FALSE)</f>
        <v>#N/A</v>
      </c>
      <c r="AA167" s="3"/>
      <c r="AB167" s="3"/>
      <c r="AC167" s="3"/>
      <c r="AD167" s="55"/>
      <c r="AE167" s="1"/>
      <c r="AF167" s="56" t="e">
        <f>VLOOKUP(AE167,'2. list used packaging material'!$A:$D,4,FALSE)</f>
        <v>#N/A</v>
      </c>
      <c r="AG167" s="3"/>
      <c r="AH167" s="1"/>
      <c r="AI167" s="56" t="e">
        <f>VLOOKUP(AH167,'2. list used packaging material'!$A:$D,4,FALSE)</f>
        <v>#N/A</v>
      </c>
      <c r="AJ167" s="3"/>
      <c r="AK167" s="1"/>
      <c r="AL167" s="56" t="e">
        <f>VLOOKUP(AK167,'2. list used packaging material'!$A:$D,4,FALSE)</f>
        <v>#N/A</v>
      </c>
      <c r="AM167" s="3"/>
    </row>
    <row r="168" spans="2:39" x14ac:dyDescent="0.25">
      <c r="B168" s="54"/>
      <c r="C168" s="55"/>
      <c r="D168" s="55"/>
      <c r="E168" s="55"/>
      <c r="F168" s="55"/>
      <c r="G168" s="55"/>
      <c r="H168" s="1"/>
      <c r="I168" s="56" t="e">
        <f>VLOOKUP(H168,'2. list used packaging material'!A:D,4,FALSE)</f>
        <v>#N/A</v>
      </c>
      <c r="J168" s="41"/>
      <c r="K168" s="3"/>
      <c r="L168" s="3"/>
      <c r="M168" s="3"/>
      <c r="N168" s="45"/>
      <c r="O168" s="49"/>
      <c r="P168" s="46"/>
      <c r="Q168" s="56" t="e">
        <f>VLOOKUP(P168,'2. list used packaging material'!$A:$D,4,FALSE)</f>
        <v>#N/A</v>
      </c>
      <c r="R168" s="3"/>
      <c r="S168" s="1"/>
      <c r="T168" s="56" t="e">
        <f>VLOOKUP(S168,'2. list used packaging material'!$A:$D,4,FALSE)</f>
        <v>#N/A</v>
      </c>
      <c r="U168" s="3"/>
      <c r="V168" s="1"/>
      <c r="W168" s="56" t="e">
        <f>VLOOKUP(V168,'2. list used packaging material'!$A:$D,4,FALSE)</f>
        <v>#N/A</v>
      </c>
      <c r="X168" s="3"/>
      <c r="Y168" s="1"/>
      <c r="Z168" s="56" t="e">
        <f>VLOOKUP(Y168,'2. list used packaging material'!$A:$D,4,FALSE)</f>
        <v>#N/A</v>
      </c>
      <c r="AA168" s="3"/>
      <c r="AB168" s="3"/>
      <c r="AC168" s="3"/>
      <c r="AD168" s="55"/>
      <c r="AE168" s="1"/>
      <c r="AF168" s="56" t="e">
        <f>VLOOKUP(AE168,'2. list used packaging material'!$A:$D,4,FALSE)</f>
        <v>#N/A</v>
      </c>
      <c r="AG168" s="3"/>
      <c r="AH168" s="1"/>
      <c r="AI168" s="56" t="e">
        <f>VLOOKUP(AH168,'2. list used packaging material'!$A:$D,4,FALSE)</f>
        <v>#N/A</v>
      </c>
      <c r="AJ168" s="3"/>
      <c r="AK168" s="1"/>
      <c r="AL168" s="56" t="e">
        <f>VLOOKUP(AK168,'2. list used packaging material'!$A:$D,4,FALSE)</f>
        <v>#N/A</v>
      </c>
      <c r="AM168" s="3"/>
    </row>
    <row r="169" spans="2:39" x14ac:dyDescent="0.25">
      <c r="B169" s="54"/>
      <c r="C169" s="55"/>
      <c r="D169" s="55"/>
      <c r="E169" s="55"/>
      <c r="F169" s="55"/>
      <c r="G169" s="55"/>
      <c r="H169" s="1"/>
      <c r="I169" s="56" t="e">
        <f>VLOOKUP(H169,'2. list used packaging material'!A:D,4,FALSE)</f>
        <v>#N/A</v>
      </c>
      <c r="J169" s="41"/>
      <c r="K169" s="3"/>
      <c r="L169" s="3"/>
      <c r="M169" s="3"/>
      <c r="N169" s="45"/>
      <c r="O169" s="49"/>
      <c r="P169" s="46"/>
      <c r="Q169" s="56" t="e">
        <f>VLOOKUP(P169,'2. list used packaging material'!$A:$D,4,FALSE)</f>
        <v>#N/A</v>
      </c>
      <c r="R169" s="3"/>
      <c r="S169" s="1"/>
      <c r="T169" s="56" t="e">
        <f>VLOOKUP(S169,'2. list used packaging material'!$A:$D,4,FALSE)</f>
        <v>#N/A</v>
      </c>
      <c r="U169" s="3"/>
      <c r="V169" s="1"/>
      <c r="W169" s="56" t="e">
        <f>VLOOKUP(V169,'2. list used packaging material'!$A:$D,4,FALSE)</f>
        <v>#N/A</v>
      </c>
      <c r="X169" s="3"/>
      <c r="Y169" s="1"/>
      <c r="Z169" s="56" t="e">
        <f>VLOOKUP(Y169,'2. list used packaging material'!$A:$D,4,FALSE)</f>
        <v>#N/A</v>
      </c>
      <c r="AA169" s="3"/>
      <c r="AB169" s="3"/>
      <c r="AC169" s="3"/>
      <c r="AD169" s="55"/>
      <c r="AE169" s="1"/>
      <c r="AF169" s="56" t="e">
        <f>VLOOKUP(AE169,'2. list used packaging material'!$A:$D,4,FALSE)</f>
        <v>#N/A</v>
      </c>
      <c r="AG169" s="3"/>
      <c r="AH169" s="1"/>
      <c r="AI169" s="56" t="e">
        <f>VLOOKUP(AH169,'2. list used packaging material'!$A:$D,4,FALSE)</f>
        <v>#N/A</v>
      </c>
      <c r="AJ169" s="3"/>
      <c r="AK169" s="1"/>
      <c r="AL169" s="56" t="e">
        <f>VLOOKUP(AK169,'2. list used packaging material'!$A:$D,4,FALSE)</f>
        <v>#N/A</v>
      </c>
      <c r="AM169" s="3"/>
    </row>
    <row r="170" spans="2:39" x14ac:dyDescent="0.25">
      <c r="B170" s="54"/>
      <c r="C170" s="55"/>
      <c r="D170" s="55"/>
      <c r="E170" s="55"/>
      <c r="F170" s="55"/>
      <c r="G170" s="55"/>
      <c r="H170" s="1"/>
      <c r="I170" s="56" t="e">
        <f>VLOOKUP(H170,'2. list used packaging material'!A:D,4,FALSE)</f>
        <v>#N/A</v>
      </c>
      <c r="J170" s="41"/>
      <c r="K170" s="3"/>
      <c r="L170" s="3"/>
      <c r="M170" s="3"/>
      <c r="N170" s="45"/>
      <c r="O170" s="49"/>
      <c r="P170" s="46"/>
      <c r="Q170" s="56" t="e">
        <f>VLOOKUP(P170,'2. list used packaging material'!$A:$D,4,FALSE)</f>
        <v>#N/A</v>
      </c>
      <c r="R170" s="3"/>
      <c r="S170" s="1"/>
      <c r="T170" s="56" t="e">
        <f>VLOOKUP(S170,'2. list used packaging material'!$A:$D,4,FALSE)</f>
        <v>#N/A</v>
      </c>
      <c r="U170" s="3"/>
      <c r="V170" s="1"/>
      <c r="W170" s="56" t="e">
        <f>VLOOKUP(V170,'2. list used packaging material'!$A:$D,4,FALSE)</f>
        <v>#N/A</v>
      </c>
      <c r="X170" s="3"/>
      <c r="Y170" s="1"/>
      <c r="Z170" s="56" t="e">
        <f>VLOOKUP(Y170,'2. list used packaging material'!$A:$D,4,FALSE)</f>
        <v>#N/A</v>
      </c>
      <c r="AA170" s="3"/>
      <c r="AB170" s="3"/>
      <c r="AC170" s="3"/>
      <c r="AD170" s="55"/>
      <c r="AE170" s="1"/>
      <c r="AF170" s="56" t="e">
        <f>VLOOKUP(AE170,'2. list used packaging material'!$A:$D,4,FALSE)</f>
        <v>#N/A</v>
      </c>
      <c r="AG170" s="3"/>
      <c r="AH170" s="1"/>
      <c r="AI170" s="56" t="e">
        <f>VLOOKUP(AH170,'2. list used packaging material'!$A:$D,4,FALSE)</f>
        <v>#N/A</v>
      </c>
      <c r="AJ170" s="3"/>
      <c r="AK170" s="1"/>
      <c r="AL170" s="56" t="e">
        <f>VLOOKUP(AK170,'2. list used packaging material'!$A:$D,4,FALSE)</f>
        <v>#N/A</v>
      </c>
      <c r="AM170" s="3"/>
    </row>
    <row r="171" spans="2:39" x14ac:dyDescent="0.25">
      <c r="B171" s="54"/>
      <c r="C171" s="55"/>
      <c r="D171" s="55"/>
      <c r="E171" s="55"/>
      <c r="F171" s="55"/>
      <c r="G171" s="55"/>
      <c r="H171" s="1"/>
      <c r="I171" s="56" t="e">
        <f>VLOOKUP(H171,'2. list used packaging material'!A:D,4,FALSE)</f>
        <v>#N/A</v>
      </c>
      <c r="J171" s="41"/>
      <c r="K171" s="3"/>
      <c r="L171" s="3"/>
      <c r="M171" s="3"/>
      <c r="N171" s="45"/>
      <c r="O171" s="49"/>
      <c r="P171" s="46"/>
      <c r="Q171" s="56" t="e">
        <f>VLOOKUP(P171,'2. list used packaging material'!$A:$D,4,FALSE)</f>
        <v>#N/A</v>
      </c>
      <c r="R171" s="3"/>
      <c r="S171" s="1"/>
      <c r="T171" s="56" t="e">
        <f>VLOOKUP(S171,'2. list used packaging material'!$A:$D,4,FALSE)</f>
        <v>#N/A</v>
      </c>
      <c r="U171" s="3"/>
      <c r="V171" s="1"/>
      <c r="W171" s="56" t="e">
        <f>VLOOKUP(V171,'2. list used packaging material'!$A:$D,4,FALSE)</f>
        <v>#N/A</v>
      </c>
      <c r="X171" s="3"/>
      <c r="Y171" s="1"/>
      <c r="Z171" s="56" t="e">
        <f>VLOOKUP(Y171,'2. list used packaging material'!$A:$D,4,FALSE)</f>
        <v>#N/A</v>
      </c>
      <c r="AA171" s="3"/>
      <c r="AB171" s="3"/>
      <c r="AC171" s="3"/>
      <c r="AD171" s="55"/>
      <c r="AE171" s="1"/>
      <c r="AF171" s="56" t="e">
        <f>VLOOKUP(AE171,'2. list used packaging material'!$A:$D,4,FALSE)</f>
        <v>#N/A</v>
      </c>
      <c r="AG171" s="3"/>
      <c r="AH171" s="1"/>
      <c r="AI171" s="56" t="e">
        <f>VLOOKUP(AH171,'2. list used packaging material'!$A:$D,4,FALSE)</f>
        <v>#N/A</v>
      </c>
      <c r="AJ171" s="3"/>
      <c r="AK171" s="1"/>
      <c r="AL171" s="56" t="e">
        <f>VLOOKUP(AK171,'2. list used packaging material'!$A:$D,4,FALSE)</f>
        <v>#N/A</v>
      </c>
      <c r="AM171" s="3"/>
    </row>
    <row r="172" spans="2:39" x14ac:dyDescent="0.25">
      <c r="B172" s="54"/>
      <c r="C172" s="55"/>
      <c r="D172" s="55"/>
      <c r="E172" s="55"/>
      <c r="F172" s="55"/>
      <c r="G172" s="55"/>
      <c r="H172" s="1"/>
      <c r="I172" s="56" t="e">
        <f>VLOOKUP(H172,'2. list used packaging material'!A:D,4,FALSE)</f>
        <v>#N/A</v>
      </c>
      <c r="J172" s="41"/>
      <c r="K172" s="3"/>
      <c r="L172" s="3"/>
      <c r="M172" s="3"/>
      <c r="N172" s="45"/>
      <c r="O172" s="49"/>
      <c r="P172" s="46"/>
      <c r="Q172" s="56" t="e">
        <f>VLOOKUP(P172,'2. list used packaging material'!$A:$D,4,FALSE)</f>
        <v>#N/A</v>
      </c>
      <c r="R172" s="3"/>
      <c r="S172" s="1"/>
      <c r="T172" s="56" t="e">
        <f>VLOOKUP(S172,'2. list used packaging material'!$A:$D,4,FALSE)</f>
        <v>#N/A</v>
      </c>
      <c r="U172" s="3"/>
      <c r="V172" s="1"/>
      <c r="W172" s="56" t="e">
        <f>VLOOKUP(V172,'2. list used packaging material'!$A:$D,4,FALSE)</f>
        <v>#N/A</v>
      </c>
      <c r="X172" s="3"/>
      <c r="Y172" s="1"/>
      <c r="Z172" s="56" t="e">
        <f>VLOOKUP(Y172,'2. list used packaging material'!$A:$D,4,FALSE)</f>
        <v>#N/A</v>
      </c>
      <c r="AA172" s="3"/>
      <c r="AB172" s="3"/>
      <c r="AC172" s="3"/>
      <c r="AD172" s="55"/>
      <c r="AE172" s="1"/>
      <c r="AF172" s="56" t="e">
        <f>VLOOKUP(AE172,'2. list used packaging material'!$A:$D,4,FALSE)</f>
        <v>#N/A</v>
      </c>
      <c r="AG172" s="3"/>
      <c r="AH172" s="1"/>
      <c r="AI172" s="56" t="e">
        <f>VLOOKUP(AH172,'2. list used packaging material'!$A:$D,4,FALSE)</f>
        <v>#N/A</v>
      </c>
      <c r="AJ172" s="3"/>
      <c r="AK172" s="1"/>
      <c r="AL172" s="56" t="e">
        <f>VLOOKUP(AK172,'2. list used packaging material'!$A:$D,4,FALSE)</f>
        <v>#N/A</v>
      </c>
      <c r="AM172" s="3"/>
    </row>
    <row r="173" spans="2:39" x14ac:dyDescent="0.25">
      <c r="B173" s="54"/>
      <c r="C173" s="55"/>
      <c r="D173" s="55"/>
      <c r="E173" s="55"/>
      <c r="F173" s="55"/>
      <c r="G173" s="55"/>
      <c r="H173" s="1"/>
      <c r="I173" s="56" t="e">
        <f>VLOOKUP(H173,'2. list used packaging material'!A:D,4,FALSE)</f>
        <v>#N/A</v>
      </c>
      <c r="J173" s="41"/>
      <c r="K173" s="3"/>
      <c r="L173" s="3"/>
      <c r="M173" s="3"/>
      <c r="N173" s="45"/>
      <c r="O173" s="49"/>
      <c r="P173" s="46"/>
      <c r="Q173" s="56" t="e">
        <f>VLOOKUP(P173,'2. list used packaging material'!$A:$D,4,FALSE)</f>
        <v>#N/A</v>
      </c>
      <c r="R173" s="3"/>
      <c r="S173" s="1"/>
      <c r="T173" s="56" t="e">
        <f>VLOOKUP(S173,'2. list used packaging material'!$A:$D,4,FALSE)</f>
        <v>#N/A</v>
      </c>
      <c r="U173" s="3"/>
      <c r="V173" s="1"/>
      <c r="W173" s="56" t="e">
        <f>VLOOKUP(V173,'2. list used packaging material'!$A:$D,4,FALSE)</f>
        <v>#N/A</v>
      </c>
      <c r="X173" s="3"/>
      <c r="Y173" s="1"/>
      <c r="Z173" s="56" t="e">
        <f>VLOOKUP(Y173,'2. list used packaging material'!$A:$D,4,FALSE)</f>
        <v>#N/A</v>
      </c>
      <c r="AA173" s="3"/>
      <c r="AB173" s="3"/>
      <c r="AC173" s="3"/>
      <c r="AD173" s="55"/>
      <c r="AE173" s="1"/>
      <c r="AF173" s="56" t="e">
        <f>VLOOKUP(AE173,'2. list used packaging material'!$A:$D,4,FALSE)</f>
        <v>#N/A</v>
      </c>
      <c r="AG173" s="3"/>
      <c r="AH173" s="1"/>
      <c r="AI173" s="56" t="e">
        <f>VLOOKUP(AH173,'2. list used packaging material'!$A:$D,4,FALSE)</f>
        <v>#N/A</v>
      </c>
      <c r="AJ173" s="3"/>
      <c r="AK173" s="1"/>
      <c r="AL173" s="56" t="e">
        <f>VLOOKUP(AK173,'2. list used packaging material'!$A:$D,4,FALSE)</f>
        <v>#N/A</v>
      </c>
      <c r="AM173" s="3"/>
    </row>
    <row r="174" spans="2:39" x14ac:dyDescent="0.25">
      <c r="B174" s="54"/>
      <c r="C174" s="55"/>
      <c r="D174" s="55"/>
      <c r="E174" s="55"/>
      <c r="F174" s="55"/>
      <c r="G174" s="55"/>
      <c r="H174" s="1"/>
      <c r="I174" s="56" t="e">
        <f>VLOOKUP(H174,'2. list used packaging material'!A:D,4,FALSE)</f>
        <v>#N/A</v>
      </c>
      <c r="J174" s="41"/>
      <c r="K174" s="3"/>
      <c r="L174" s="3"/>
      <c r="M174" s="3"/>
      <c r="N174" s="45"/>
      <c r="O174" s="49"/>
      <c r="P174" s="46"/>
      <c r="Q174" s="56" t="e">
        <f>VLOOKUP(P174,'2. list used packaging material'!$A:$D,4,FALSE)</f>
        <v>#N/A</v>
      </c>
      <c r="R174" s="3"/>
      <c r="S174" s="1"/>
      <c r="T174" s="56" t="e">
        <f>VLOOKUP(S174,'2. list used packaging material'!$A:$D,4,FALSE)</f>
        <v>#N/A</v>
      </c>
      <c r="U174" s="3"/>
      <c r="V174" s="1"/>
      <c r="W174" s="56" t="e">
        <f>VLOOKUP(V174,'2. list used packaging material'!$A:$D,4,FALSE)</f>
        <v>#N/A</v>
      </c>
      <c r="X174" s="3"/>
      <c r="Y174" s="1"/>
      <c r="Z174" s="56" t="e">
        <f>VLOOKUP(Y174,'2. list used packaging material'!$A:$D,4,FALSE)</f>
        <v>#N/A</v>
      </c>
      <c r="AA174" s="3"/>
      <c r="AB174" s="3"/>
      <c r="AC174" s="3"/>
      <c r="AD174" s="55"/>
      <c r="AE174" s="1"/>
      <c r="AF174" s="56" t="e">
        <f>VLOOKUP(AE174,'2. list used packaging material'!$A:$D,4,FALSE)</f>
        <v>#N/A</v>
      </c>
      <c r="AG174" s="3"/>
      <c r="AH174" s="1"/>
      <c r="AI174" s="56" t="e">
        <f>VLOOKUP(AH174,'2. list used packaging material'!$A:$D,4,FALSE)</f>
        <v>#N/A</v>
      </c>
      <c r="AJ174" s="3"/>
      <c r="AK174" s="1"/>
      <c r="AL174" s="56" t="e">
        <f>VLOOKUP(AK174,'2. list used packaging material'!$A:$D,4,FALSE)</f>
        <v>#N/A</v>
      </c>
      <c r="AM174" s="3"/>
    </row>
    <row r="175" spans="2:39" x14ac:dyDescent="0.25">
      <c r="B175" s="54"/>
      <c r="C175" s="55"/>
      <c r="D175" s="55"/>
      <c r="E175" s="55"/>
      <c r="F175" s="55"/>
      <c r="G175" s="55"/>
      <c r="H175" s="1"/>
      <c r="I175" s="56" t="e">
        <f>VLOOKUP(H175,'2. list used packaging material'!A:D,4,FALSE)</f>
        <v>#N/A</v>
      </c>
      <c r="J175" s="41"/>
      <c r="K175" s="3"/>
      <c r="L175" s="3"/>
      <c r="M175" s="3"/>
      <c r="N175" s="45"/>
      <c r="O175" s="49"/>
      <c r="P175" s="46"/>
      <c r="Q175" s="56" t="e">
        <f>VLOOKUP(P175,'2. list used packaging material'!$A:$D,4,FALSE)</f>
        <v>#N/A</v>
      </c>
      <c r="R175" s="3"/>
      <c r="S175" s="1"/>
      <c r="T175" s="56" t="e">
        <f>VLOOKUP(S175,'2. list used packaging material'!$A:$D,4,FALSE)</f>
        <v>#N/A</v>
      </c>
      <c r="U175" s="3"/>
      <c r="V175" s="1"/>
      <c r="W175" s="56" t="e">
        <f>VLOOKUP(V175,'2. list used packaging material'!$A:$D,4,FALSE)</f>
        <v>#N/A</v>
      </c>
      <c r="X175" s="3"/>
      <c r="Y175" s="1"/>
      <c r="Z175" s="56" t="e">
        <f>VLOOKUP(Y175,'2. list used packaging material'!$A:$D,4,FALSE)</f>
        <v>#N/A</v>
      </c>
      <c r="AA175" s="3"/>
      <c r="AB175" s="3"/>
      <c r="AC175" s="3"/>
      <c r="AD175" s="55"/>
      <c r="AE175" s="1"/>
      <c r="AF175" s="56" t="e">
        <f>VLOOKUP(AE175,'2. list used packaging material'!$A:$D,4,FALSE)</f>
        <v>#N/A</v>
      </c>
      <c r="AG175" s="3"/>
      <c r="AH175" s="1"/>
      <c r="AI175" s="56" t="e">
        <f>VLOOKUP(AH175,'2. list used packaging material'!$A:$D,4,FALSE)</f>
        <v>#N/A</v>
      </c>
      <c r="AJ175" s="3"/>
      <c r="AK175" s="1"/>
      <c r="AL175" s="56" t="e">
        <f>VLOOKUP(AK175,'2. list used packaging material'!$A:$D,4,FALSE)</f>
        <v>#N/A</v>
      </c>
      <c r="AM175" s="3"/>
    </row>
    <row r="176" spans="2:39" x14ac:dyDescent="0.25">
      <c r="B176" s="54"/>
      <c r="C176" s="55"/>
      <c r="D176" s="55"/>
      <c r="E176" s="55"/>
      <c r="F176" s="55"/>
      <c r="G176" s="55"/>
      <c r="H176" s="1"/>
      <c r="I176" s="56" t="e">
        <f>VLOOKUP(H176,'2. list used packaging material'!A:D,4,FALSE)</f>
        <v>#N/A</v>
      </c>
      <c r="J176" s="41"/>
      <c r="K176" s="3"/>
      <c r="L176" s="3"/>
      <c r="M176" s="3"/>
      <c r="N176" s="45"/>
      <c r="O176" s="49"/>
      <c r="P176" s="46"/>
      <c r="Q176" s="56" t="e">
        <f>VLOOKUP(P176,'2. list used packaging material'!$A:$D,4,FALSE)</f>
        <v>#N/A</v>
      </c>
      <c r="R176" s="3"/>
      <c r="S176" s="1"/>
      <c r="T176" s="56" t="e">
        <f>VLOOKUP(S176,'2. list used packaging material'!$A:$D,4,FALSE)</f>
        <v>#N/A</v>
      </c>
      <c r="U176" s="3"/>
      <c r="V176" s="1"/>
      <c r="W176" s="56" t="e">
        <f>VLOOKUP(V176,'2. list used packaging material'!$A:$D,4,FALSE)</f>
        <v>#N/A</v>
      </c>
      <c r="X176" s="3"/>
      <c r="Y176" s="1"/>
      <c r="Z176" s="56" t="e">
        <f>VLOOKUP(Y176,'2. list used packaging material'!$A:$D,4,FALSE)</f>
        <v>#N/A</v>
      </c>
      <c r="AA176" s="3"/>
      <c r="AB176" s="3"/>
      <c r="AC176" s="3"/>
      <c r="AD176" s="55"/>
      <c r="AE176" s="1"/>
      <c r="AF176" s="56" t="e">
        <f>VLOOKUP(AE176,'2. list used packaging material'!$A:$D,4,FALSE)</f>
        <v>#N/A</v>
      </c>
      <c r="AG176" s="3"/>
      <c r="AH176" s="1"/>
      <c r="AI176" s="56" t="e">
        <f>VLOOKUP(AH176,'2. list used packaging material'!$A:$D,4,FALSE)</f>
        <v>#N/A</v>
      </c>
      <c r="AJ176" s="3"/>
      <c r="AK176" s="1"/>
      <c r="AL176" s="56" t="e">
        <f>VLOOKUP(AK176,'2. list used packaging material'!$A:$D,4,FALSE)</f>
        <v>#N/A</v>
      </c>
      <c r="AM176" s="3"/>
    </row>
    <row r="177" spans="2:39" x14ac:dyDescent="0.25">
      <c r="B177" s="54"/>
      <c r="C177" s="55"/>
      <c r="D177" s="55"/>
      <c r="E177" s="55"/>
      <c r="F177" s="55"/>
      <c r="G177" s="55"/>
      <c r="H177" s="1"/>
      <c r="I177" s="56" t="e">
        <f>VLOOKUP(H177,'2. list used packaging material'!A:D,4,FALSE)</f>
        <v>#N/A</v>
      </c>
      <c r="J177" s="41"/>
      <c r="K177" s="3"/>
      <c r="L177" s="3"/>
      <c r="M177" s="3"/>
      <c r="N177" s="45"/>
      <c r="O177" s="49"/>
      <c r="P177" s="46"/>
      <c r="Q177" s="56" t="e">
        <f>VLOOKUP(P177,'2. list used packaging material'!$A:$D,4,FALSE)</f>
        <v>#N/A</v>
      </c>
      <c r="R177" s="3"/>
      <c r="S177" s="1"/>
      <c r="T177" s="56" t="e">
        <f>VLOOKUP(S177,'2. list used packaging material'!$A:$D,4,FALSE)</f>
        <v>#N/A</v>
      </c>
      <c r="U177" s="3"/>
      <c r="V177" s="1"/>
      <c r="W177" s="56" t="e">
        <f>VLOOKUP(V177,'2. list used packaging material'!$A:$D,4,FALSE)</f>
        <v>#N/A</v>
      </c>
      <c r="X177" s="3"/>
      <c r="Y177" s="1"/>
      <c r="Z177" s="56" t="e">
        <f>VLOOKUP(Y177,'2. list used packaging material'!$A:$D,4,FALSE)</f>
        <v>#N/A</v>
      </c>
      <c r="AA177" s="3"/>
      <c r="AB177" s="3"/>
      <c r="AC177" s="3"/>
      <c r="AD177" s="55"/>
      <c r="AE177" s="1"/>
      <c r="AF177" s="56" t="e">
        <f>VLOOKUP(AE177,'2. list used packaging material'!$A:$D,4,FALSE)</f>
        <v>#N/A</v>
      </c>
      <c r="AG177" s="3"/>
      <c r="AH177" s="1"/>
      <c r="AI177" s="56" t="e">
        <f>VLOOKUP(AH177,'2. list used packaging material'!$A:$D,4,FALSE)</f>
        <v>#N/A</v>
      </c>
      <c r="AJ177" s="3"/>
      <c r="AK177" s="1"/>
      <c r="AL177" s="56" t="e">
        <f>VLOOKUP(AK177,'2. list used packaging material'!$A:$D,4,FALSE)</f>
        <v>#N/A</v>
      </c>
      <c r="AM177" s="3"/>
    </row>
    <row r="178" spans="2:39" x14ac:dyDescent="0.25">
      <c r="B178" s="54"/>
      <c r="C178" s="55"/>
      <c r="D178" s="55"/>
      <c r="E178" s="55"/>
      <c r="F178" s="55"/>
      <c r="G178" s="55"/>
      <c r="H178" s="1"/>
      <c r="I178" s="56" t="e">
        <f>VLOOKUP(H178,'2. list used packaging material'!A:D,4,FALSE)</f>
        <v>#N/A</v>
      </c>
      <c r="J178" s="41"/>
      <c r="K178" s="3"/>
      <c r="L178" s="3"/>
      <c r="M178" s="3"/>
      <c r="N178" s="45"/>
      <c r="O178" s="49"/>
      <c r="P178" s="46"/>
      <c r="Q178" s="56" t="e">
        <f>VLOOKUP(P178,'2. list used packaging material'!$A:$D,4,FALSE)</f>
        <v>#N/A</v>
      </c>
      <c r="R178" s="3"/>
      <c r="S178" s="1"/>
      <c r="T178" s="56" t="e">
        <f>VLOOKUP(S178,'2. list used packaging material'!$A:$D,4,FALSE)</f>
        <v>#N/A</v>
      </c>
      <c r="U178" s="3"/>
      <c r="V178" s="1"/>
      <c r="W178" s="56" t="e">
        <f>VLOOKUP(V178,'2. list used packaging material'!$A:$D,4,FALSE)</f>
        <v>#N/A</v>
      </c>
      <c r="X178" s="3"/>
      <c r="Y178" s="1"/>
      <c r="Z178" s="56" t="e">
        <f>VLOOKUP(Y178,'2. list used packaging material'!$A:$D,4,FALSE)</f>
        <v>#N/A</v>
      </c>
      <c r="AA178" s="3"/>
      <c r="AB178" s="3"/>
      <c r="AC178" s="3"/>
      <c r="AD178" s="55"/>
      <c r="AE178" s="1"/>
      <c r="AF178" s="56" t="e">
        <f>VLOOKUP(AE178,'2. list used packaging material'!$A:$D,4,FALSE)</f>
        <v>#N/A</v>
      </c>
      <c r="AG178" s="3"/>
      <c r="AH178" s="1"/>
      <c r="AI178" s="56" t="e">
        <f>VLOOKUP(AH178,'2. list used packaging material'!$A:$D,4,FALSE)</f>
        <v>#N/A</v>
      </c>
      <c r="AJ178" s="3"/>
      <c r="AK178" s="1"/>
      <c r="AL178" s="56" t="e">
        <f>VLOOKUP(AK178,'2. list used packaging material'!$A:$D,4,FALSE)</f>
        <v>#N/A</v>
      </c>
      <c r="AM178" s="3"/>
    </row>
    <row r="179" spans="2:39" x14ac:dyDescent="0.25">
      <c r="B179" s="54"/>
      <c r="C179" s="55"/>
      <c r="D179" s="55"/>
      <c r="E179" s="55"/>
      <c r="F179" s="55"/>
      <c r="G179" s="55"/>
      <c r="H179" s="1"/>
      <c r="I179" s="56" t="e">
        <f>VLOOKUP(H179,'2. list used packaging material'!A:D,4,FALSE)</f>
        <v>#N/A</v>
      </c>
      <c r="J179" s="41"/>
      <c r="K179" s="3"/>
      <c r="L179" s="3"/>
      <c r="M179" s="3"/>
      <c r="N179" s="45"/>
      <c r="O179" s="49"/>
      <c r="P179" s="46"/>
      <c r="Q179" s="56" t="e">
        <f>VLOOKUP(P179,'2. list used packaging material'!$A:$D,4,FALSE)</f>
        <v>#N/A</v>
      </c>
      <c r="R179" s="3"/>
      <c r="S179" s="1"/>
      <c r="T179" s="56" t="e">
        <f>VLOOKUP(S179,'2. list used packaging material'!$A:$D,4,FALSE)</f>
        <v>#N/A</v>
      </c>
      <c r="U179" s="3"/>
      <c r="V179" s="1"/>
      <c r="W179" s="56" t="e">
        <f>VLOOKUP(V179,'2. list used packaging material'!$A:$D,4,FALSE)</f>
        <v>#N/A</v>
      </c>
      <c r="X179" s="3"/>
      <c r="Y179" s="1"/>
      <c r="Z179" s="56" t="e">
        <f>VLOOKUP(Y179,'2. list used packaging material'!$A:$D,4,FALSE)</f>
        <v>#N/A</v>
      </c>
      <c r="AA179" s="3"/>
      <c r="AB179" s="3"/>
      <c r="AC179" s="3"/>
      <c r="AD179" s="55"/>
      <c r="AE179" s="1"/>
      <c r="AF179" s="56" t="e">
        <f>VLOOKUP(AE179,'2. list used packaging material'!$A:$D,4,FALSE)</f>
        <v>#N/A</v>
      </c>
      <c r="AG179" s="3"/>
      <c r="AH179" s="1"/>
      <c r="AI179" s="56" t="e">
        <f>VLOOKUP(AH179,'2. list used packaging material'!$A:$D,4,FALSE)</f>
        <v>#N/A</v>
      </c>
      <c r="AJ179" s="3"/>
      <c r="AK179" s="1"/>
      <c r="AL179" s="56" t="e">
        <f>VLOOKUP(AK179,'2. list used packaging material'!$A:$D,4,FALSE)</f>
        <v>#N/A</v>
      </c>
      <c r="AM179" s="3"/>
    </row>
    <row r="180" spans="2:39" x14ac:dyDescent="0.25">
      <c r="B180" s="54"/>
      <c r="C180" s="55"/>
      <c r="D180" s="55"/>
      <c r="E180" s="55"/>
      <c r="F180" s="55"/>
      <c r="G180" s="55"/>
      <c r="H180" s="1"/>
      <c r="I180" s="56" t="e">
        <f>VLOOKUP(H180,'2. list used packaging material'!A:D,4,FALSE)</f>
        <v>#N/A</v>
      </c>
      <c r="J180" s="41"/>
      <c r="K180" s="3"/>
      <c r="L180" s="3"/>
      <c r="M180" s="3"/>
      <c r="N180" s="45"/>
      <c r="O180" s="49"/>
      <c r="P180" s="46"/>
      <c r="Q180" s="56" t="e">
        <f>VLOOKUP(P180,'2. list used packaging material'!$A:$D,4,FALSE)</f>
        <v>#N/A</v>
      </c>
      <c r="R180" s="3"/>
      <c r="S180" s="1"/>
      <c r="T180" s="56" t="e">
        <f>VLOOKUP(S180,'2. list used packaging material'!$A:$D,4,FALSE)</f>
        <v>#N/A</v>
      </c>
      <c r="U180" s="3"/>
      <c r="V180" s="1"/>
      <c r="W180" s="56" t="e">
        <f>VLOOKUP(V180,'2. list used packaging material'!$A:$D,4,FALSE)</f>
        <v>#N/A</v>
      </c>
      <c r="X180" s="3"/>
      <c r="Y180" s="1"/>
      <c r="Z180" s="56" t="e">
        <f>VLOOKUP(Y180,'2. list used packaging material'!$A:$D,4,FALSE)</f>
        <v>#N/A</v>
      </c>
      <c r="AA180" s="3"/>
      <c r="AB180" s="3"/>
      <c r="AC180" s="3"/>
      <c r="AD180" s="55"/>
      <c r="AE180" s="1"/>
      <c r="AF180" s="56" t="e">
        <f>VLOOKUP(AE180,'2. list used packaging material'!$A:$D,4,FALSE)</f>
        <v>#N/A</v>
      </c>
      <c r="AG180" s="3"/>
      <c r="AH180" s="1"/>
      <c r="AI180" s="56" t="e">
        <f>VLOOKUP(AH180,'2. list used packaging material'!$A:$D,4,FALSE)</f>
        <v>#N/A</v>
      </c>
      <c r="AJ180" s="3"/>
      <c r="AK180" s="1"/>
      <c r="AL180" s="56" t="e">
        <f>VLOOKUP(AK180,'2. list used packaging material'!$A:$D,4,FALSE)</f>
        <v>#N/A</v>
      </c>
      <c r="AM180" s="3"/>
    </row>
    <row r="181" spans="2:39" x14ac:dyDescent="0.25">
      <c r="B181" s="54"/>
      <c r="C181" s="55"/>
      <c r="D181" s="55"/>
      <c r="E181" s="55"/>
      <c r="F181" s="55"/>
      <c r="G181" s="55"/>
      <c r="H181" s="1"/>
      <c r="I181" s="56" t="e">
        <f>VLOOKUP(H181,'2. list used packaging material'!A:D,4,FALSE)</f>
        <v>#N/A</v>
      </c>
      <c r="J181" s="41"/>
      <c r="K181" s="3"/>
      <c r="L181" s="3"/>
      <c r="M181" s="3"/>
      <c r="N181" s="45"/>
      <c r="O181" s="49"/>
      <c r="P181" s="46"/>
      <c r="Q181" s="56" t="e">
        <f>VLOOKUP(P181,'2. list used packaging material'!$A:$D,4,FALSE)</f>
        <v>#N/A</v>
      </c>
      <c r="R181" s="3"/>
      <c r="S181" s="1"/>
      <c r="T181" s="56" t="e">
        <f>VLOOKUP(S181,'2. list used packaging material'!$A:$D,4,FALSE)</f>
        <v>#N/A</v>
      </c>
      <c r="U181" s="3"/>
      <c r="V181" s="1"/>
      <c r="W181" s="56" t="e">
        <f>VLOOKUP(V181,'2. list used packaging material'!$A:$D,4,FALSE)</f>
        <v>#N/A</v>
      </c>
      <c r="X181" s="3"/>
      <c r="Y181" s="1"/>
      <c r="Z181" s="56" t="e">
        <f>VLOOKUP(Y181,'2. list used packaging material'!$A:$D,4,FALSE)</f>
        <v>#N/A</v>
      </c>
      <c r="AA181" s="3"/>
      <c r="AB181" s="3"/>
      <c r="AC181" s="3"/>
      <c r="AD181" s="55"/>
      <c r="AE181" s="1"/>
      <c r="AF181" s="56" t="e">
        <f>VLOOKUP(AE181,'2. list used packaging material'!$A:$D,4,FALSE)</f>
        <v>#N/A</v>
      </c>
      <c r="AG181" s="3"/>
      <c r="AH181" s="1"/>
      <c r="AI181" s="56" t="e">
        <f>VLOOKUP(AH181,'2. list used packaging material'!$A:$D,4,FALSE)</f>
        <v>#N/A</v>
      </c>
      <c r="AJ181" s="3"/>
      <c r="AK181" s="1"/>
      <c r="AL181" s="56" t="e">
        <f>VLOOKUP(AK181,'2. list used packaging material'!$A:$D,4,FALSE)</f>
        <v>#N/A</v>
      </c>
      <c r="AM181" s="3"/>
    </row>
    <row r="182" spans="2:39" x14ac:dyDescent="0.25">
      <c r="B182" s="54"/>
      <c r="C182" s="55"/>
      <c r="D182" s="55"/>
      <c r="E182" s="55"/>
      <c r="F182" s="55"/>
      <c r="G182" s="55"/>
      <c r="H182" s="1"/>
      <c r="I182" s="56" t="e">
        <f>VLOOKUP(H182,'2. list used packaging material'!A:D,4,FALSE)</f>
        <v>#N/A</v>
      </c>
      <c r="J182" s="41"/>
      <c r="K182" s="3"/>
      <c r="L182" s="3"/>
      <c r="M182" s="3"/>
      <c r="N182" s="45"/>
      <c r="O182" s="49"/>
      <c r="P182" s="46"/>
      <c r="Q182" s="56" t="e">
        <f>VLOOKUP(P182,'2. list used packaging material'!$A:$D,4,FALSE)</f>
        <v>#N/A</v>
      </c>
      <c r="R182" s="3"/>
      <c r="S182" s="1"/>
      <c r="T182" s="56" t="e">
        <f>VLOOKUP(S182,'2. list used packaging material'!$A:$D,4,FALSE)</f>
        <v>#N/A</v>
      </c>
      <c r="U182" s="3"/>
      <c r="V182" s="1"/>
      <c r="W182" s="56" t="e">
        <f>VLOOKUP(V182,'2. list used packaging material'!$A:$D,4,FALSE)</f>
        <v>#N/A</v>
      </c>
      <c r="X182" s="3"/>
      <c r="Y182" s="1"/>
      <c r="Z182" s="56" t="e">
        <f>VLOOKUP(Y182,'2. list used packaging material'!$A:$D,4,FALSE)</f>
        <v>#N/A</v>
      </c>
      <c r="AA182" s="3"/>
      <c r="AB182" s="3"/>
      <c r="AC182" s="3"/>
      <c r="AD182" s="55"/>
      <c r="AE182" s="1"/>
      <c r="AF182" s="56" t="e">
        <f>VLOOKUP(AE182,'2. list used packaging material'!$A:$D,4,FALSE)</f>
        <v>#N/A</v>
      </c>
      <c r="AG182" s="3"/>
      <c r="AH182" s="1"/>
      <c r="AI182" s="56" t="e">
        <f>VLOOKUP(AH182,'2. list used packaging material'!$A:$D,4,FALSE)</f>
        <v>#N/A</v>
      </c>
      <c r="AJ182" s="3"/>
      <c r="AK182" s="1"/>
      <c r="AL182" s="56" t="e">
        <f>VLOOKUP(AK182,'2. list used packaging material'!$A:$D,4,FALSE)</f>
        <v>#N/A</v>
      </c>
      <c r="AM182" s="3"/>
    </row>
    <row r="183" spans="2:39" x14ac:dyDescent="0.25">
      <c r="B183" s="54"/>
      <c r="C183" s="55"/>
      <c r="D183" s="55"/>
      <c r="E183" s="55"/>
      <c r="F183" s="55"/>
      <c r="G183" s="55"/>
      <c r="H183" s="1"/>
      <c r="I183" s="56" t="e">
        <f>VLOOKUP(H183,'2. list used packaging material'!A:D,4,FALSE)</f>
        <v>#N/A</v>
      </c>
      <c r="J183" s="41"/>
      <c r="K183" s="3"/>
      <c r="L183" s="3"/>
      <c r="M183" s="3"/>
      <c r="N183" s="45"/>
      <c r="O183" s="49"/>
      <c r="P183" s="46"/>
      <c r="Q183" s="56" t="e">
        <f>VLOOKUP(P183,'2. list used packaging material'!$A:$D,4,FALSE)</f>
        <v>#N/A</v>
      </c>
      <c r="R183" s="3"/>
      <c r="S183" s="1"/>
      <c r="T183" s="56" t="e">
        <f>VLOOKUP(S183,'2. list used packaging material'!$A:$D,4,FALSE)</f>
        <v>#N/A</v>
      </c>
      <c r="U183" s="3"/>
      <c r="V183" s="1"/>
      <c r="W183" s="56" t="e">
        <f>VLOOKUP(V183,'2. list used packaging material'!$A:$D,4,FALSE)</f>
        <v>#N/A</v>
      </c>
      <c r="X183" s="3"/>
      <c r="Y183" s="1"/>
      <c r="Z183" s="56" t="e">
        <f>VLOOKUP(Y183,'2. list used packaging material'!$A:$D,4,FALSE)</f>
        <v>#N/A</v>
      </c>
      <c r="AA183" s="3"/>
      <c r="AB183" s="3"/>
      <c r="AC183" s="3"/>
      <c r="AD183" s="55"/>
      <c r="AE183" s="1"/>
      <c r="AF183" s="56" t="e">
        <f>VLOOKUP(AE183,'2. list used packaging material'!$A:$D,4,FALSE)</f>
        <v>#N/A</v>
      </c>
      <c r="AG183" s="3"/>
      <c r="AH183" s="1"/>
      <c r="AI183" s="56" t="e">
        <f>VLOOKUP(AH183,'2. list used packaging material'!$A:$D,4,FALSE)</f>
        <v>#N/A</v>
      </c>
      <c r="AJ183" s="3"/>
      <c r="AK183" s="1"/>
      <c r="AL183" s="56" t="e">
        <f>VLOOKUP(AK183,'2. list used packaging material'!$A:$D,4,FALSE)</f>
        <v>#N/A</v>
      </c>
      <c r="AM183" s="3"/>
    </row>
    <row r="184" spans="2:39" x14ac:dyDescent="0.25">
      <c r="B184" s="54"/>
      <c r="C184" s="55"/>
      <c r="D184" s="55"/>
      <c r="E184" s="55"/>
      <c r="F184" s="55"/>
      <c r="G184" s="55"/>
      <c r="H184" s="1"/>
      <c r="I184" s="56" t="e">
        <f>VLOOKUP(H184,'2. list used packaging material'!A:D,4,FALSE)</f>
        <v>#N/A</v>
      </c>
      <c r="J184" s="41"/>
      <c r="K184" s="3"/>
      <c r="L184" s="3"/>
      <c r="M184" s="3"/>
      <c r="N184" s="45"/>
      <c r="O184" s="49"/>
      <c r="P184" s="46"/>
      <c r="Q184" s="56" t="e">
        <f>VLOOKUP(P184,'2. list used packaging material'!$A:$D,4,FALSE)</f>
        <v>#N/A</v>
      </c>
      <c r="R184" s="3"/>
      <c r="S184" s="1"/>
      <c r="T184" s="56" t="e">
        <f>VLOOKUP(S184,'2. list used packaging material'!$A:$D,4,FALSE)</f>
        <v>#N/A</v>
      </c>
      <c r="U184" s="3"/>
      <c r="V184" s="1"/>
      <c r="W184" s="56" t="e">
        <f>VLOOKUP(V184,'2. list used packaging material'!$A:$D,4,FALSE)</f>
        <v>#N/A</v>
      </c>
      <c r="X184" s="3"/>
      <c r="Y184" s="1"/>
      <c r="Z184" s="56" t="e">
        <f>VLOOKUP(Y184,'2. list used packaging material'!$A:$D,4,FALSE)</f>
        <v>#N/A</v>
      </c>
      <c r="AA184" s="3"/>
      <c r="AB184" s="3"/>
      <c r="AC184" s="3"/>
      <c r="AD184" s="55"/>
      <c r="AE184" s="1"/>
      <c r="AF184" s="56" t="e">
        <f>VLOOKUP(AE184,'2. list used packaging material'!$A:$D,4,FALSE)</f>
        <v>#N/A</v>
      </c>
      <c r="AG184" s="3"/>
      <c r="AH184" s="1"/>
      <c r="AI184" s="56" t="e">
        <f>VLOOKUP(AH184,'2. list used packaging material'!$A:$D,4,FALSE)</f>
        <v>#N/A</v>
      </c>
      <c r="AJ184" s="3"/>
      <c r="AK184" s="1"/>
      <c r="AL184" s="56" t="e">
        <f>VLOOKUP(AK184,'2. list used packaging material'!$A:$D,4,FALSE)</f>
        <v>#N/A</v>
      </c>
      <c r="AM184" s="3"/>
    </row>
    <row r="185" spans="2:39" x14ac:dyDescent="0.25">
      <c r="B185" s="54"/>
      <c r="C185" s="55"/>
      <c r="D185" s="55"/>
      <c r="E185" s="55"/>
      <c r="F185" s="55"/>
      <c r="G185" s="55"/>
      <c r="H185" s="1"/>
      <c r="I185" s="56" t="e">
        <f>VLOOKUP(H185,'2. list used packaging material'!A:D,4,FALSE)</f>
        <v>#N/A</v>
      </c>
      <c r="J185" s="41"/>
      <c r="K185" s="3"/>
      <c r="L185" s="3"/>
      <c r="M185" s="3"/>
      <c r="N185" s="45"/>
      <c r="O185" s="49"/>
      <c r="P185" s="46"/>
      <c r="Q185" s="56" t="e">
        <f>VLOOKUP(P185,'2. list used packaging material'!$A:$D,4,FALSE)</f>
        <v>#N/A</v>
      </c>
      <c r="R185" s="3"/>
      <c r="S185" s="1"/>
      <c r="T185" s="56" t="e">
        <f>VLOOKUP(S185,'2. list used packaging material'!$A:$D,4,FALSE)</f>
        <v>#N/A</v>
      </c>
      <c r="U185" s="3"/>
      <c r="V185" s="1"/>
      <c r="W185" s="56" t="e">
        <f>VLOOKUP(V185,'2. list used packaging material'!$A:$D,4,FALSE)</f>
        <v>#N/A</v>
      </c>
      <c r="X185" s="3"/>
      <c r="Y185" s="1"/>
      <c r="Z185" s="56" t="e">
        <f>VLOOKUP(Y185,'2. list used packaging material'!$A:$D,4,FALSE)</f>
        <v>#N/A</v>
      </c>
      <c r="AA185" s="3"/>
      <c r="AB185" s="3"/>
      <c r="AC185" s="3"/>
      <c r="AD185" s="55"/>
      <c r="AE185" s="1"/>
      <c r="AF185" s="56" t="e">
        <f>VLOOKUP(AE185,'2. list used packaging material'!$A:$D,4,FALSE)</f>
        <v>#N/A</v>
      </c>
      <c r="AG185" s="3"/>
      <c r="AH185" s="1"/>
      <c r="AI185" s="56" t="e">
        <f>VLOOKUP(AH185,'2. list used packaging material'!$A:$D,4,FALSE)</f>
        <v>#N/A</v>
      </c>
      <c r="AJ185" s="3"/>
      <c r="AK185" s="1"/>
      <c r="AL185" s="56" t="e">
        <f>VLOOKUP(AK185,'2. list used packaging material'!$A:$D,4,FALSE)</f>
        <v>#N/A</v>
      </c>
      <c r="AM185" s="3"/>
    </row>
    <row r="186" spans="2:39" x14ac:dyDescent="0.25">
      <c r="B186" s="54"/>
      <c r="C186" s="55"/>
      <c r="D186" s="55"/>
      <c r="E186" s="55"/>
      <c r="F186" s="55"/>
      <c r="G186" s="55"/>
      <c r="H186" s="1"/>
      <c r="I186" s="56" t="e">
        <f>VLOOKUP(H186,'2. list used packaging material'!A:D,4,FALSE)</f>
        <v>#N/A</v>
      </c>
      <c r="J186" s="41"/>
      <c r="K186" s="3"/>
      <c r="L186" s="3"/>
      <c r="M186" s="3"/>
      <c r="N186" s="45"/>
      <c r="O186" s="49"/>
      <c r="P186" s="46"/>
      <c r="Q186" s="56" t="e">
        <f>VLOOKUP(P186,'2. list used packaging material'!$A:$D,4,FALSE)</f>
        <v>#N/A</v>
      </c>
      <c r="R186" s="3"/>
      <c r="S186" s="1"/>
      <c r="T186" s="56" t="e">
        <f>VLOOKUP(S186,'2. list used packaging material'!$A:$D,4,FALSE)</f>
        <v>#N/A</v>
      </c>
      <c r="U186" s="3"/>
      <c r="V186" s="1"/>
      <c r="W186" s="56" t="e">
        <f>VLOOKUP(V186,'2. list used packaging material'!$A:$D,4,FALSE)</f>
        <v>#N/A</v>
      </c>
      <c r="X186" s="3"/>
      <c r="Y186" s="1"/>
      <c r="Z186" s="56" t="e">
        <f>VLOOKUP(Y186,'2. list used packaging material'!$A:$D,4,FALSE)</f>
        <v>#N/A</v>
      </c>
      <c r="AA186" s="3"/>
      <c r="AB186" s="3"/>
      <c r="AC186" s="3"/>
      <c r="AD186" s="55"/>
      <c r="AE186" s="1"/>
      <c r="AF186" s="56" t="e">
        <f>VLOOKUP(AE186,'2. list used packaging material'!$A:$D,4,FALSE)</f>
        <v>#N/A</v>
      </c>
      <c r="AG186" s="3"/>
      <c r="AH186" s="1"/>
      <c r="AI186" s="56" t="e">
        <f>VLOOKUP(AH186,'2. list used packaging material'!$A:$D,4,FALSE)</f>
        <v>#N/A</v>
      </c>
      <c r="AJ186" s="3"/>
      <c r="AK186" s="1"/>
      <c r="AL186" s="56" t="e">
        <f>VLOOKUP(AK186,'2. list used packaging material'!$A:$D,4,FALSE)</f>
        <v>#N/A</v>
      </c>
      <c r="AM186" s="3"/>
    </row>
    <row r="187" spans="2:39" x14ac:dyDescent="0.25">
      <c r="B187" s="54"/>
      <c r="C187" s="55"/>
      <c r="D187" s="55"/>
      <c r="E187" s="55"/>
      <c r="F187" s="55"/>
      <c r="G187" s="55"/>
      <c r="H187" s="1"/>
      <c r="I187" s="56" t="e">
        <f>VLOOKUP(H187,'2. list used packaging material'!A:D,4,FALSE)</f>
        <v>#N/A</v>
      </c>
      <c r="J187" s="41"/>
      <c r="K187" s="3"/>
      <c r="L187" s="3"/>
      <c r="M187" s="3"/>
      <c r="N187" s="45"/>
      <c r="O187" s="49"/>
      <c r="P187" s="46"/>
      <c r="Q187" s="56" t="e">
        <f>VLOOKUP(P187,'2. list used packaging material'!$A:$D,4,FALSE)</f>
        <v>#N/A</v>
      </c>
      <c r="R187" s="3"/>
      <c r="S187" s="1"/>
      <c r="T187" s="56" t="e">
        <f>VLOOKUP(S187,'2. list used packaging material'!$A:$D,4,FALSE)</f>
        <v>#N/A</v>
      </c>
      <c r="U187" s="3"/>
      <c r="V187" s="1"/>
      <c r="W187" s="56" t="e">
        <f>VLOOKUP(V187,'2. list used packaging material'!$A:$D,4,FALSE)</f>
        <v>#N/A</v>
      </c>
      <c r="X187" s="3"/>
      <c r="Y187" s="1"/>
      <c r="Z187" s="56" t="e">
        <f>VLOOKUP(Y187,'2. list used packaging material'!$A:$D,4,FALSE)</f>
        <v>#N/A</v>
      </c>
      <c r="AA187" s="3"/>
      <c r="AB187" s="3"/>
      <c r="AC187" s="3"/>
      <c r="AD187" s="55"/>
      <c r="AE187" s="1"/>
      <c r="AF187" s="56" t="e">
        <f>VLOOKUP(AE187,'2. list used packaging material'!$A:$D,4,FALSE)</f>
        <v>#N/A</v>
      </c>
      <c r="AG187" s="3"/>
      <c r="AH187" s="1"/>
      <c r="AI187" s="56" t="e">
        <f>VLOOKUP(AH187,'2. list used packaging material'!$A:$D,4,FALSE)</f>
        <v>#N/A</v>
      </c>
      <c r="AJ187" s="3"/>
      <c r="AK187" s="1"/>
      <c r="AL187" s="56" t="e">
        <f>VLOOKUP(AK187,'2. list used packaging material'!$A:$D,4,FALSE)</f>
        <v>#N/A</v>
      </c>
      <c r="AM187" s="3"/>
    </row>
    <row r="188" spans="2:39" x14ac:dyDescent="0.25">
      <c r="B188" s="54"/>
      <c r="C188" s="55"/>
      <c r="D188" s="55"/>
      <c r="E188" s="55"/>
      <c r="F188" s="55"/>
      <c r="G188" s="55"/>
      <c r="H188" s="1"/>
      <c r="I188" s="56" t="e">
        <f>VLOOKUP(H188,'2. list used packaging material'!A:D,4,FALSE)</f>
        <v>#N/A</v>
      </c>
      <c r="J188" s="41"/>
      <c r="K188" s="3"/>
      <c r="L188" s="3"/>
      <c r="M188" s="3"/>
      <c r="N188" s="45"/>
      <c r="O188" s="49"/>
      <c r="P188" s="46"/>
      <c r="Q188" s="56" t="e">
        <f>VLOOKUP(P188,'2. list used packaging material'!$A:$D,4,FALSE)</f>
        <v>#N/A</v>
      </c>
      <c r="R188" s="3"/>
      <c r="S188" s="1"/>
      <c r="T188" s="56" t="e">
        <f>VLOOKUP(S188,'2. list used packaging material'!$A:$D,4,FALSE)</f>
        <v>#N/A</v>
      </c>
      <c r="U188" s="3"/>
      <c r="V188" s="1"/>
      <c r="W188" s="56" t="e">
        <f>VLOOKUP(V188,'2. list used packaging material'!$A:$D,4,FALSE)</f>
        <v>#N/A</v>
      </c>
      <c r="X188" s="3"/>
      <c r="Y188" s="1"/>
      <c r="Z188" s="56" t="e">
        <f>VLOOKUP(Y188,'2. list used packaging material'!$A:$D,4,FALSE)</f>
        <v>#N/A</v>
      </c>
      <c r="AA188" s="3"/>
      <c r="AB188" s="3"/>
      <c r="AC188" s="3"/>
      <c r="AD188" s="55"/>
      <c r="AE188" s="1"/>
      <c r="AF188" s="56" t="e">
        <f>VLOOKUP(AE188,'2. list used packaging material'!$A:$D,4,FALSE)</f>
        <v>#N/A</v>
      </c>
      <c r="AG188" s="3"/>
      <c r="AH188" s="1"/>
      <c r="AI188" s="56" t="e">
        <f>VLOOKUP(AH188,'2. list used packaging material'!$A:$D,4,FALSE)</f>
        <v>#N/A</v>
      </c>
      <c r="AJ188" s="3"/>
      <c r="AK188" s="1"/>
      <c r="AL188" s="56" t="e">
        <f>VLOOKUP(AK188,'2. list used packaging material'!$A:$D,4,FALSE)</f>
        <v>#N/A</v>
      </c>
      <c r="AM188" s="3"/>
    </row>
    <row r="189" spans="2:39" x14ac:dyDescent="0.25">
      <c r="B189" s="54"/>
      <c r="C189" s="55"/>
      <c r="D189" s="55"/>
      <c r="E189" s="55"/>
      <c r="F189" s="55"/>
      <c r="G189" s="55"/>
      <c r="H189" s="1"/>
      <c r="I189" s="56" t="e">
        <f>VLOOKUP(H189,'2. list used packaging material'!A:D,4,FALSE)</f>
        <v>#N/A</v>
      </c>
      <c r="J189" s="41"/>
      <c r="K189" s="3"/>
      <c r="L189" s="3"/>
      <c r="M189" s="3"/>
      <c r="N189" s="45"/>
      <c r="O189" s="49"/>
      <c r="P189" s="46"/>
      <c r="Q189" s="56" t="e">
        <f>VLOOKUP(P189,'2. list used packaging material'!$A:$D,4,FALSE)</f>
        <v>#N/A</v>
      </c>
      <c r="R189" s="3"/>
      <c r="S189" s="1"/>
      <c r="T189" s="56" t="e">
        <f>VLOOKUP(S189,'2. list used packaging material'!$A:$D,4,FALSE)</f>
        <v>#N/A</v>
      </c>
      <c r="U189" s="3"/>
      <c r="V189" s="1"/>
      <c r="W189" s="56" t="e">
        <f>VLOOKUP(V189,'2. list used packaging material'!$A:$D,4,FALSE)</f>
        <v>#N/A</v>
      </c>
      <c r="X189" s="3"/>
      <c r="Y189" s="1"/>
      <c r="Z189" s="56" t="e">
        <f>VLOOKUP(Y189,'2. list used packaging material'!$A:$D,4,FALSE)</f>
        <v>#N/A</v>
      </c>
      <c r="AA189" s="3"/>
      <c r="AB189" s="3"/>
      <c r="AC189" s="3"/>
      <c r="AD189" s="55"/>
      <c r="AE189" s="1"/>
      <c r="AF189" s="56" t="e">
        <f>VLOOKUP(AE189,'2. list used packaging material'!$A:$D,4,FALSE)</f>
        <v>#N/A</v>
      </c>
      <c r="AG189" s="3"/>
      <c r="AH189" s="1"/>
      <c r="AI189" s="56" t="e">
        <f>VLOOKUP(AH189,'2. list used packaging material'!$A:$D,4,FALSE)</f>
        <v>#N/A</v>
      </c>
      <c r="AJ189" s="3"/>
      <c r="AK189" s="1"/>
      <c r="AL189" s="56" t="e">
        <f>VLOOKUP(AK189,'2. list used packaging material'!$A:$D,4,FALSE)</f>
        <v>#N/A</v>
      </c>
      <c r="AM189" s="3"/>
    </row>
    <row r="190" spans="2:39" x14ac:dyDescent="0.25">
      <c r="B190" s="54"/>
      <c r="C190" s="55"/>
      <c r="D190" s="55"/>
      <c r="E190" s="55"/>
      <c r="F190" s="55"/>
      <c r="G190" s="55"/>
      <c r="H190" s="1"/>
      <c r="I190" s="56" t="e">
        <f>VLOOKUP(H190,'2. list used packaging material'!A:D,4,FALSE)</f>
        <v>#N/A</v>
      </c>
      <c r="J190" s="41"/>
      <c r="K190" s="3"/>
      <c r="L190" s="3"/>
      <c r="M190" s="3"/>
      <c r="N190" s="45"/>
      <c r="O190" s="49"/>
      <c r="P190" s="46"/>
      <c r="Q190" s="56" t="e">
        <f>VLOOKUP(P190,'2. list used packaging material'!$A:$D,4,FALSE)</f>
        <v>#N/A</v>
      </c>
      <c r="R190" s="3"/>
      <c r="S190" s="1"/>
      <c r="T190" s="56" t="e">
        <f>VLOOKUP(S190,'2. list used packaging material'!$A:$D,4,FALSE)</f>
        <v>#N/A</v>
      </c>
      <c r="U190" s="3"/>
      <c r="V190" s="1"/>
      <c r="W190" s="56" t="e">
        <f>VLOOKUP(V190,'2. list used packaging material'!$A:$D,4,FALSE)</f>
        <v>#N/A</v>
      </c>
      <c r="X190" s="3"/>
      <c r="Y190" s="1"/>
      <c r="Z190" s="56" t="e">
        <f>VLOOKUP(Y190,'2. list used packaging material'!$A:$D,4,FALSE)</f>
        <v>#N/A</v>
      </c>
      <c r="AA190" s="3"/>
      <c r="AB190" s="3"/>
      <c r="AC190" s="3"/>
      <c r="AD190" s="55"/>
      <c r="AE190" s="1"/>
      <c r="AF190" s="56" t="e">
        <f>VLOOKUP(AE190,'2. list used packaging material'!$A:$D,4,FALSE)</f>
        <v>#N/A</v>
      </c>
      <c r="AG190" s="3"/>
      <c r="AH190" s="1"/>
      <c r="AI190" s="56" t="e">
        <f>VLOOKUP(AH190,'2. list used packaging material'!$A:$D,4,FALSE)</f>
        <v>#N/A</v>
      </c>
      <c r="AJ190" s="3"/>
      <c r="AK190" s="1"/>
      <c r="AL190" s="56" t="e">
        <f>VLOOKUP(AK190,'2. list used packaging material'!$A:$D,4,FALSE)</f>
        <v>#N/A</v>
      </c>
      <c r="AM190" s="3"/>
    </row>
    <row r="191" spans="2:39" x14ac:dyDescent="0.25">
      <c r="B191" s="54"/>
      <c r="C191" s="55"/>
      <c r="D191" s="55"/>
      <c r="E191" s="55"/>
      <c r="F191" s="55"/>
      <c r="G191" s="55"/>
      <c r="H191" s="1"/>
      <c r="I191" s="56" t="e">
        <f>VLOOKUP(H191,'2. list used packaging material'!A:D,4,FALSE)</f>
        <v>#N/A</v>
      </c>
      <c r="J191" s="41"/>
      <c r="K191" s="3"/>
      <c r="L191" s="3"/>
      <c r="M191" s="3"/>
      <c r="N191" s="45"/>
      <c r="O191" s="49"/>
      <c r="P191" s="46"/>
      <c r="Q191" s="56" t="e">
        <f>VLOOKUP(P191,'2. list used packaging material'!$A:$D,4,FALSE)</f>
        <v>#N/A</v>
      </c>
      <c r="R191" s="3"/>
      <c r="S191" s="1"/>
      <c r="T191" s="56" t="e">
        <f>VLOOKUP(S191,'2. list used packaging material'!$A:$D,4,FALSE)</f>
        <v>#N/A</v>
      </c>
      <c r="U191" s="3"/>
      <c r="V191" s="1"/>
      <c r="W191" s="56" t="e">
        <f>VLOOKUP(V191,'2. list used packaging material'!$A:$D,4,FALSE)</f>
        <v>#N/A</v>
      </c>
      <c r="X191" s="3"/>
      <c r="Y191" s="1"/>
      <c r="Z191" s="56" t="e">
        <f>VLOOKUP(Y191,'2. list used packaging material'!$A:$D,4,FALSE)</f>
        <v>#N/A</v>
      </c>
      <c r="AA191" s="3"/>
      <c r="AB191" s="3"/>
      <c r="AC191" s="3"/>
      <c r="AD191" s="55"/>
      <c r="AE191" s="1"/>
      <c r="AF191" s="56" t="e">
        <f>VLOOKUP(AE191,'2. list used packaging material'!$A:$D,4,FALSE)</f>
        <v>#N/A</v>
      </c>
      <c r="AG191" s="3"/>
      <c r="AH191" s="1"/>
      <c r="AI191" s="56" t="e">
        <f>VLOOKUP(AH191,'2. list used packaging material'!$A:$D,4,FALSE)</f>
        <v>#N/A</v>
      </c>
      <c r="AJ191" s="3"/>
      <c r="AK191" s="1"/>
      <c r="AL191" s="56" t="e">
        <f>VLOOKUP(AK191,'2. list used packaging material'!$A:$D,4,FALSE)</f>
        <v>#N/A</v>
      </c>
      <c r="AM191" s="3"/>
    </row>
    <row r="192" spans="2:39" x14ac:dyDescent="0.25">
      <c r="B192" s="54"/>
      <c r="C192" s="55"/>
      <c r="D192" s="55"/>
      <c r="E192" s="55"/>
      <c r="F192" s="55"/>
      <c r="G192" s="55"/>
      <c r="H192" s="1"/>
      <c r="I192" s="56" t="e">
        <f>VLOOKUP(H192,'2. list used packaging material'!A:D,4,FALSE)</f>
        <v>#N/A</v>
      </c>
      <c r="J192" s="41"/>
      <c r="K192" s="3"/>
      <c r="L192" s="3"/>
      <c r="M192" s="3"/>
      <c r="N192" s="45"/>
      <c r="O192" s="49"/>
      <c r="P192" s="46"/>
      <c r="Q192" s="56" t="e">
        <f>VLOOKUP(P192,'2. list used packaging material'!$A:$D,4,FALSE)</f>
        <v>#N/A</v>
      </c>
      <c r="R192" s="3"/>
      <c r="S192" s="1"/>
      <c r="T192" s="56" t="e">
        <f>VLOOKUP(S192,'2. list used packaging material'!$A:$D,4,FALSE)</f>
        <v>#N/A</v>
      </c>
      <c r="U192" s="3"/>
      <c r="V192" s="1"/>
      <c r="W192" s="56" t="e">
        <f>VLOOKUP(V192,'2. list used packaging material'!$A:$D,4,FALSE)</f>
        <v>#N/A</v>
      </c>
      <c r="X192" s="3"/>
      <c r="Y192" s="1"/>
      <c r="Z192" s="56" t="e">
        <f>VLOOKUP(Y192,'2. list used packaging material'!$A:$D,4,FALSE)</f>
        <v>#N/A</v>
      </c>
      <c r="AA192" s="3"/>
      <c r="AB192" s="3"/>
      <c r="AC192" s="3"/>
      <c r="AD192" s="55"/>
      <c r="AE192" s="1"/>
      <c r="AF192" s="56" t="e">
        <f>VLOOKUP(AE192,'2. list used packaging material'!$A:$D,4,FALSE)</f>
        <v>#N/A</v>
      </c>
      <c r="AG192" s="3"/>
      <c r="AH192" s="1"/>
      <c r="AI192" s="56" t="e">
        <f>VLOOKUP(AH192,'2. list used packaging material'!$A:$D,4,FALSE)</f>
        <v>#N/A</v>
      </c>
      <c r="AJ192" s="3"/>
      <c r="AK192" s="1"/>
      <c r="AL192" s="56" t="e">
        <f>VLOOKUP(AK192,'2. list used packaging material'!$A:$D,4,FALSE)</f>
        <v>#N/A</v>
      </c>
      <c r="AM192" s="3"/>
    </row>
    <row r="193" spans="2:39" x14ac:dyDescent="0.25">
      <c r="B193" s="54"/>
      <c r="C193" s="55"/>
      <c r="D193" s="55"/>
      <c r="E193" s="55"/>
      <c r="F193" s="55"/>
      <c r="G193" s="55"/>
      <c r="H193" s="1"/>
      <c r="I193" s="56" t="e">
        <f>VLOOKUP(H193,'2. list used packaging material'!A:D,4,FALSE)</f>
        <v>#N/A</v>
      </c>
      <c r="J193" s="41"/>
      <c r="K193" s="3"/>
      <c r="L193" s="3"/>
      <c r="M193" s="3"/>
      <c r="N193" s="45"/>
      <c r="O193" s="49"/>
      <c r="P193" s="46"/>
      <c r="Q193" s="56" t="e">
        <f>VLOOKUP(P193,'2. list used packaging material'!$A:$D,4,FALSE)</f>
        <v>#N/A</v>
      </c>
      <c r="R193" s="3"/>
      <c r="S193" s="1"/>
      <c r="T193" s="56" t="e">
        <f>VLOOKUP(S193,'2. list used packaging material'!$A:$D,4,FALSE)</f>
        <v>#N/A</v>
      </c>
      <c r="U193" s="3"/>
      <c r="V193" s="1"/>
      <c r="W193" s="56" t="e">
        <f>VLOOKUP(V193,'2. list used packaging material'!$A:$D,4,FALSE)</f>
        <v>#N/A</v>
      </c>
      <c r="X193" s="3"/>
      <c r="Y193" s="1"/>
      <c r="Z193" s="56" t="e">
        <f>VLOOKUP(Y193,'2. list used packaging material'!$A:$D,4,FALSE)</f>
        <v>#N/A</v>
      </c>
      <c r="AA193" s="3"/>
      <c r="AB193" s="3"/>
      <c r="AC193" s="3"/>
      <c r="AD193" s="55"/>
      <c r="AE193" s="1"/>
      <c r="AF193" s="56" t="e">
        <f>VLOOKUP(AE193,'2. list used packaging material'!$A:$D,4,FALSE)</f>
        <v>#N/A</v>
      </c>
      <c r="AG193" s="3"/>
      <c r="AH193" s="1"/>
      <c r="AI193" s="56" t="e">
        <f>VLOOKUP(AH193,'2. list used packaging material'!$A:$D,4,FALSE)</f>
        <v>#N/A</v>
      </c>
      <c r="AJ193" s="3"/>
      <c r="AK193" s="1"/>
      <c r="AL193" s="56" t="e">
        <f>VLOOKUP(AK193,'2. list used packaging material'!$A:$D,4,FALSE)</f>
        <v>#N/A</v>
      </c>
      <c r="AM193" s="3"/>
    </row>
    <row r="194" spans="2:39" x14ac:dyDescent="0.25">
      <c r="B194" s="54"/>
      <c r="C194" s="55"/>
      <c r="D194" s="55"/>
      <c r="E194" s="55"/>
      <c r="F194" s="55"/>
      <c r="G194" s="55"/>
      <c r="H194" s="1"/>
      <c r="I194" s="56" t="e">
        <f>VLOOKUP(H194,'2. list used packaging material'!A:D,4,FALSE)</f>
        <v>#N/A</v>
      </c>
      <c r="J194" s="41"/>
      <c r="K194" s="3"/>
      <c r="L194" s="3"/>
      <c r="M194" s="3"/>
      <c r="N194" s="45"/>
      <c r="O194" s="49"/>
      <c r="P194" s="46"/>
      <c r="Q194" s="56" t="e">
        <f>VLOOKUP(P194,'2. list used packaging material'!$A:$D,4,FALSE)</f>
        <v>#N/A</v>
      </c>
      <c r="R194" s="3"/>
      <c r="S194" s="1"/>
      <c r="T194" s="56" t="e">
        <f>VLOOKUP(S194,'2. list used packaging material'!$A:$D,4,FALSE)</f>
        <v>#N/A</v>
      </c>
      <c r="U194" s="3"/>
      <c r="V194" s="1"/>
      <c r="W194" s="56" t="e">
        <f>VLOOKUP(V194,'2. list used packaging material'!$A:$D,4,FALSE)</f>
        <v>#N/A</v>
      </c>
      <c r="X194" s="3"/>
      <c r="Y194" s="1"/>
      <c r="Z194" s="56" t="e">
        <f>VLOOKUP(Y194,'2. list used packaging material'!$A:$D,4,FALSE)</f>
        <v>#N/A</v>
      </c>
      <c r="AA194" s="3"/>
      <c r="AB194" s="3"/>
      <c r="AC194" s="3"/>
      <c r="AD194" s="55"/>
      <c r="AE194" s="1"/>
      <c r="AF194" s="56" t="e">
        <f>VLOOKUP(AE194,'2. list used packaging material'!$A:$D,4,FALSE)</f>
        <v>#N/A</v>
      </c>
      <c r="AG194" s="3"/>
      <c r="AH194" s="1"/>
      <c r="AI194" s="56" t="e">
        <f>VLOOKUP(AH194,'2. list used packaging material'!$A:$D,4,FALSE)</f>
        <v>#N/A</v>
      </c>
      <c r="AJ194" s="3"/>
      <c r="AK194" s="1"/>
      <c r="AL194" s="56" t="e">
        <f>VLOOKUP(AK194,'2. list used packaging material'!$A:$D,4,FALSE)</f>
        <v>#N/A</v>
      </c>
      <c r="AM194" s="3"/>
    </row>
    <row r="195" spans="2:39" x14ac:dyDescent="0.25">
      <c r="B195" s="54"/>
      <c r="C195" s="55"/>
      <c r="D195" s="55"/>
      <c r="E195" s="55"/>
      <c r="F195" s="55"/>
      <c r="G195" s="55"/>
      <c r="H195" s="1"/>
      <c r="I195" s="56" t="e">
        <f>VLOOKUP(H195,'2. list used packaging material'!A:D,4,FALSE)</f>
        <v>#N/A</v>
      </c>
      <c r="J195" s="41"/>
      <c r="K195" s="3"/>
      <c r="L195" s="3"/>
      <c r="M195" s="3"/>
      <c r="N195" s="45"/>
      <c r="O195" s="49"/>
      <c r="P195" s="46"/>
      <c r="Q195" s="56" t="e">
        <f>VLOOKUP(P195,'2. list used packaging material'!$A:$D,4,FALSE)</f>
        <v>#N/A</v>
      </c>
      <c r="R195" s="3"/>
      <c r="S195" s="1"/>
      <c r="T195" s="56" t="e">
        <f>VLOOKUP(S195,'2. list used packaging material'!$A:$D,4,FALSE)</f>
        <v>#N/A</v>
      </c>
      <c r="U195" s="3"/>
      <c r="V195" s="1"/>
      <c r="W195" s="56" t="e">
        <f>VLOOKUP(V195,'2. list used packaging material'!$A:$D,4,FALSE)</f>
        <v>#N/A</v>
      </c>
      <c r="X195" s="3"/>
      <c r="Y195" s="1"/>
      <c r="Z195" s="56" t="e">
        <f>VLOOKUP(Y195,'2. list used packaging material'!$A:$D,4,FALSE)</f>
        <v>#N/A</v>
      </c>
      <c r="AA195" s="3"/>
      <c r="AB195" s="3"/>
      <c r="AC195" s="3"/>
      <c r="AD195" s="55"/>
      <c r="AE195" s="1"/>
      <c r="AF195" s="56" t="e">
        <f>VLOOKUP(AE195,'2. list used packaging material'!$A:$D,4,FALSE)</f>
        <v>#N/A</v>
      </c>
      <c r="AG195" s="3"/>
      <c r="AH195" s="1"/>
      <c r="AI195" s="56" t="e">
        <f>VLOOKUP(AH195,'2. list used packaging material'!$A:$D,4,FALSE)</f>
        <v>#N/A</v>
      </c>
      <c r="AJ195" s="3"/>
      <c r="AK195" s="1"/>
      <c r="AL195" s="56" t="e">
        <f>VLOOKUP(AK195,'2. list used packaging material'!$A:$D,4,FALSE)</f>
        <v>#N/A</v>
      </c>
      <c r="AM195" s="3"/>
    </row>
    <row r="196" spans="2:39" x14ac:dyDescent="0.25">
      <c r="B196" s="54"/>
      <c r="C196" s="55"/>
      <c r="D196" s="55"/>
      <c r="E196" s="55"/>
      <c r="F196" s="55"/>
      <c r="G196" s="55"/>
      <c r="H196" s="1"/>
      <c r="I196" s="56" t="e">
        <f>VLOOKUP(H196,'2. list used packaging material'!A:D,4,FALSE)</f>
        <v>#N/A</v>
      </c>
      <c r="J196" s="41"/>
      <c r="K196" s="3"/>
      <c r="L196" s="3"/>
      <c r="M196" s="3"/>
      <c r="N196" s="45"/>
      <c r="O196" s="49"/>
      <c r="P196" s="46"/>
      <c r="Q196" s="56" t="e">
        <f>VLOOKUP(P196,'2. list used packaging material'!$A:$D,4,FALSE)</f>
        <v>#N/A</v>
      </c>
      <c r="R196" s="3"/>
      <c r="S196" s="1"/>
      <c r="T196" s="56" t="e">
        <f>VLOOKUP(S196,'2. list used packaging material'!$A:$D,4,FALSE)</f>
        <v>#N/A</v>
      </c>
      <c r="U196" s="3"/>
      <c r="V196" s="1"/>
      <c r="W196" s="56" t="e">
        <f>VLOOKUP(V196,'2. list used packaging material'!$A:$D,4,FALSE)</f>
        <v>#N/A</v>
      </c>
      <c r="X196" s="3"/>
      <c r="Y196" s="1"/>
      <c r="Z196" s="56" t="e">
        <f>VLOOKUP(Y196,'2. list used packaging material'!$A:$D,4,FALSE)</f>
        <v>#N/A</v>
      </c>
      <c r="AA196" s="3"/>
      <c r="AB196" s="3"/>
      <c r="AC196" s="3"/>
      <c r="AD196" s="55"/>
      <c r="AE196" s="1"/>
      <c r="AF196" s="56" t="e">
        <f>VLOOKUP(AE196,'2. list used packaging material'!$A:$D,4,FALSE)</f>
        <v>#N/A</v>
      </c>
      <c r="AG196" s="3"/>
      <c r="AH196" s="1"/>
      <c r="AI196" s="56" t="e">
        <f>VLOOKUP(AH196,'2. list used packaging material'!$A:$D,4,FALSE)</f>
        <v>#N/A</v>
      </c>
      <c r="AJ196" s="3"/>
      <c r="AK196" s="1"/>
      <c r="AL196" s="56" t="e">
        <f>VLOOKUP(AK196,'2. list used packaging material'!$A:$D,4,FALSE)</f>
        <v>#N/A</v>
      </c>
      <c r="AM196" s="3"/>
    </row>
    <row r="197" spans="2:39" x14ac:dyDescent="0.25">
      <c r="B197" s="54"/>
      <c r="C197" s="55"/>
      <c r="D197" s="55"/>
      <c r="E197" s="55"/>
      <c r="F197" s="55"/>
      <c r="G197" s="55"/>
      <c r="H197" s="1"/>
      <c r="I197" s="56" t="e">
        <f>VLOOKUP(H197,'2. list used packaging material'!A:D,4,FALSE)</f>
        <v>#N/A</v>
      </c>
      <c r="J197" s="41"/>
      <c r="K197" s="3"/>
      <c r="L197" s="3"/>
      <c r="M197" s="3"/>
      <c r="N197" s="45"/>
      <c r="O197" s="49"/>
      <c r="P197" s="46"/>
      <c r="Q197" s="56" t="e">
        <f>VLOOKUP(P197,'2. list used packaging material'!$A:$D,4,FALSE)</f>
        <v>#N/A</v>
      </c>
      <c r="R197" s="3"/>
      <c r="S197" s="1"/>
      <c r="T197" s="56" t="e">
        <f>VLOOKUP(S197,'2. list used packaging material'!$A:$D,4,FALSE)</f>
        <v>#N/A</v>
      </c>
      <c r="U197" s="3"/>
      <c r="V197" s="1"/>
      <c r="W197" s="56" t="e">
        <f>VLOOKUP(V197,'2. list used packaging material'!$A:$D,4,FALSE)</f>
        <v>#N/A</v>
      </c>
      <c r="X197" s="3"/>
      <c r="Y197" s="1"/>
      <c r="Z197" s="56" t="e">
        <f>VLOOKUP(Y197,'2. list used packaging material'!$A:$D,4,FALSE)</f>
        <v>#N/A</v>
      </c>
      <c r="AA197" s="3"/>
      <c r="AB197" s="3"/>
      <c r="AC197" s="3"/>
      <c r="AD197" s="55"/>
      <c r="AE197" s="1"/>
      <c r="AF197" s="56" t="e">
        <f>VLOOKUP(AE197,'2. list used packaging material'!$A:$D,4,FALSE)</f>
        <v>#N/A</v>
      </c>
      <c r="AG197" s="3"/>
      <c r="AH197" s="1"/>
      <c r="AI197" s="56" t="e">
        <f>VLOOKUP(AH197,'2. list used packaging material'!$A:$D,4,FALSE)</f>
        <v>#N/A</v>
      </c>
      <c r="AJ197" s="3"/>
      <c r="AK197" s="1"/>
      <c r="AL197" s="56" t="e">
        <f>VLOOKUP(AK197,'2. list used packaging material'!$A:$D,4,FALSE)</f>
        <v>#N/A</v>
      </c>
      <c r="AM197" s="3"/>
    </row>
    <row r="198" spans="2:39" x14ac:dyDescent="0.25">
      <c r="B198" s="54"/>
      <c r="C198" s="55"/>
      <c r="D198" s="55"/>
      <c r="E198" s="55"/>
      <c r="F198" s="55"/>
      <c r="G198" s="55"/>
      <c r="H198" s="1"/>
      <c r="I198" s="56" t="e">
        <f>VLOOKUP(H198,'2. list used packaging material'!A:D,4,FALSE)</f>
        <v>#N/A</v>
      </c>
      <c r="J198" s="41"/>
      <c r="K198" s="3"/>
      <c r="L198" s="3"/>
      <c r="M198" s="3"/>
      <c r="N198" s="45"/>
      <c r="O198" s="49"/>
      <c r="P198" s="46"/>
      <c r="Q198" s="56" t="e">
        <f>VLOOKUP(P198,'2. list used packaging material'!$A:$D,4,FALSE)</f>
        <v>#N/A</v>
      </c>
      <c r="R198" s="3"/>
      <c r="S198" s="1"/>
      <c r="T198" s="56" t="e">
        <f>VLOOKUP(S198,'2. list used packaging material'!$A:$D,4,FALSE)</f>
        <v>#N/A</v>
      </c>
      <c r="U198" s="3"/>
      <c r="V198" s="1"/>
      <c r="W198" s="56" t="e">
        <f>VLOOKUP(V198,'2. list used packaging material'!$A:$D,4,FALSE)</f>
        <v>#N/A</v>
      </c>
      <c r="X198" s="3"/>
      <c r="Y198" s="1"/>
      <c r="Z198" s="56" t="e">
        <f>VLOOKUP(Y198,'2. list used packaging material'!$A:$D,4,FALSE)</f>
        <v>#N/A</v>
      </c>
      <c r="AA198" s="3"/>
      <c r="AB198" s="3"/>
      <c r="AC198" s="3"/>
      <c r="AD198" s="55"/>
      <c r="AE198" s="1"/>
      <c r="AF198" s="56" t="e">
        <f>VLOOKUP(AE198,'2. list used packaging material'!$A:$D,4,FALSE)</f>
        <v>#N/A</v>
      </c>
      <c r="AG198" s="3"/>
      <c r="AH198" s="1"/>
      <c r="AI198" s="56" t="e">
        <f>VLOOKUP(AH198,'2. list used packaging material'!$A:$D,4,FALSE)</f>
        <v>#N/A</v>
      </c>
      <c r="AJ198" s="3"/>
      <c r="AK198" s="1"/>
      <c r="AL198" s="56" t="e">
        <f>VLOOKUP(AK198,'2. list used packaging material'!$A:$D,4,FALSE)</f>
        <v>#N/A</v>
      </c>
      <c r="AM198" s="3"/>
    </row>
    <row r="199" spans="2:39" x14ac:dyDescent="0.25">
      <c r="B199" s="54"/>
      <c r="C199" s="55"/>
      <c r="D199" s="55"/>
      <c r="E199" s="55"/>
      <c r="F199" s="55"/>
      <c r="G199" s="55"/>
      <c r="H199" s="1"/>
      <c r="I199" s="56" t="e">
        <f>VLOOKUP(H199,'2. list used packaging material'!A:D,4,FALSE)</f>
        <v>#N/A</v>
      </c>
      <c r="J199" s="41"/>
      <c r="K199" s="3"/>
      <c r="L199" s="3"/>
      <c r="M199" s="3"/>
      <c r="N199" s="45"/>
      <c r="O199" s="49"/>
      <c r="P199" s="46"/>
      <c r="Q199" s="56" t="e">
        <f>VLOOKUP(P199,'2. list used packaging material'!$A:$D,4,FALSE)</f>
        <v>#N/A</v>
      </c>
      <c r="R199" s="3"/>
      <c r="S199" s="1"/>
      <c r="T199" s="56" t="e">
        <f>VLOOKUP(S199,'2. list used packaging material'!$A:$D,4,FALSE)</f>
        <v>#N/A</v>
      </c>
      <c r="U199" s="3"/>
      <c r="V199" s="1"/>
      <c r="W199" s="56" t="e">
        <f>VLOOKUP(V199,'2. list used packaging material'!$A:$D,4,FALSE)</f>
        <v>#N/A</v>
      </c>
      <c r="X199" s="3"/>
      <c r="Y199" s="1"/>
      <c r="Z199" s="56" t="e">
        <f>VLOOKUP(Y199,'2. list used packaging material'!$A:$D,4,FALSE)</f>
        <v>#N/A</v>
      </c>
      <c r="AA199" s="3"/>
      <c r="AB199" s="3"/>
      <c r="AC199" s="3"/>
      <c r="AD199" s="55"/>
      <c r="AE199" s="1"/>
      <c r="AF199" s="56" t="e">
        <f>VLOOKUP(AE199,'2. list used packaging material'!$A:$D,4,FALSE)</f>
        <v>#N/A</v>
      </c>
      <c r="AG199" s="3"/>
      <c r="AH199" s="1"/>
      <c r="AI199" s="56" t="e">
        <f>VLOOKUP(AH199,'2. list used packaging material'!$A:$D,4,FALSE)</f>
        <v>#N/A</v>
      </c>
      <c r="AJ199" s="3"/>
      <c r="AK199" s="1"/>
      <c r="AL199" s="56" t="e">
        <f>VLOOKUP(AK199,'2. list used packaging material'!$A:$D,4,FALSE)</f>
        <v>#N/A</v>
      </c>
      <c r="AM199" s="3"/>
    </row>
    <row r="200" spans="2:39" x14ac:dyDescent="0.25">
      <c r="B200" s="54"/>
      <c r="C200" s="55"/>
      <c r="D200" s="55"/>
      <c r="E200" s="55"/>
      <c r="F200" s="55"/>
      <c r="G200" s="55"/>
      <c r="H200" s="1"/>
      <c r="I200" s="56" t="e">
        <f>VLOOKUP(H200,'2. list used packaging material'!A:D,4,FALSE)</f>
        <v>#N/A</v>
      </c>
      <c r="J200" s="41"/>
      <c r="K200" s="3"/>
      <c r="L200" s="3"/>
      <c r="M200" s="3"/>
      <c r="N200" s="45"/>
      <c r="O200" s="49"/>
      <c r="P200" s="46"/>
      <c r="Q200" s="56" t="e">
        <f>VLOOKUP(P200,'2. list used packaging material'!$A:$D,4,FALSE)</f>
        <v>#N/A</v>
      </c>
      <c r="R200" s="3"/>
      <c r="S200" s="1"/>
      <c r="T200" s="56" t="e">
        <f>VLOOKUP(S200,'2. list used packaging material'!$A:$D,4,FALSE)</f>
        <v>#N/A</v>
      </c>
      <c r="U200" s="3"/>
      <c r="V200" s="1"/>
      <c r="W200" s="56" t="e">
        <f>VLOOKUP(V200,'2. list used packaging material'!$A:$D,4,FALSE)</f>
        <v>#N/A</v>
      </c>
      <c r="X200" s="3"/>
      <c r="Y200" s="1"/>
      <c r="Z200" s="56" t="e">
        <f>VLOOKUP(Y200,'2. list used packaging material'!$A:$D,4,FALSE)</f>
        <v>#N/A</v>
      </c>
      <c r="AA200" s="3"/>
      <c r="AB200" s="3"/>
      <c r="AC200" s="3"/>
      <c r="AD200" s="55"/>
      <c r="AE200" s="1"/>
      <c r="AF200" s="56" t="e">
        <f>VLOOKUP(AE200,'2. list used packaging material'!$A:$D,4,FALSE)</f>
        <v>#N/A</v>
      </c>
      <c r="AG200" s="3"/>
      <c r="AH200" s="1"/>
      <c r="AI200" s="56" t="e">
        <f>VLOOKUP(AH200,'2. list used packaging material'!$A:$D,4,FALSE)</f>
        <v>#N/A</v>
      </c>
      <c r="AJ200" s="3"/>
      <c r="AK200" s="1"/>
      <c r="AL200" s="56" t="e">
        <f>VLOOKUP(AK200,'2. list used packaging material'!$A:$D,4,FALSE)</f>
        <v>#N/A</v>
      </c>
      <c r="AM200" s="3"/>
    </row>
    <row r="201" spans="2:39" x14ac:dyDescent="0.25">
      <c r="B201" s="54"/>
      <c r="C201" s="55"/>
      <c r="D201" s="55"/>
      <c r="E201" s="55"/>
      <c r="F201" s="55"/>
      <c r="G201" s="55"/>
      <c r="H201" s="1"/>
      <c r="I201" s="56" t="e">
        <f>VLOOKUP(H201,'2. list used packaging material'!A:D,4,FALSE)</f>
        <v>#N/A</v>
      </c>
      <c r="J201" s="41"/>
      <c r="K201" s="3"/>
      <c r="L201" s="3"/>
      <c r="M201" s="3"/>
      <c r="N201" s="45"/>
      <c r="O201" s="49"/>
      <c r="P201" s="46"/>
      <c r="Q201" s="56" t="e">
        <f>VLOOKUP(P201,'2. list used packaging material'!$A:$D,4,FALSE)</f>
        <v>#N/A</v>
      </c>
      <c r="R201" s="3"/>
      <c r="S201" s="1"/>
      <c r="T201" s="56" t="e">
        <f>VLOOKUP(S201,'2. list used packaging material'!$A:$D,4,FALSE)</f>
        <v>#N/A</v>
      </c>
      <c r="U201" s="3"/>
      <c r="V201" s="1"/>
      <c r="W201" s="56" t="e">
        <f>VLOOKUP(V201,'2. list used packaging material'!$A:$D,4,FALSE)</f>
        <v>#N/A</v>
      </c>
      <c r="X201" s="3"/>
      <c r="Y201" s="1"/>
      <c r="Z201" s="56" t="e">
        <f>VLOOKUP(Y201,'2. list used packaging material'!$A:$D,4,FALSE)</f>
        <v>#N/A</v>
      </c>
      <c r="AA201" s="3"/>
      <c r="AB201" s="3"/>
      <c r="AC201" s="3"/>
      <c r="AD201" s="55"/>
      <c r="AE201" s="1"/>
      <c r="AF201" s="56" t="e">
        <f>VLOOKUP(AE201,'2. list used packaging material'!$A:$D,4,FALSE)</f>
        <v>#N/A</v>
      </c>
      <c r="AG201" s="3"/>
      <c r="AH201" s="1"/>
      <c r="AI201" s="56" t="e">
        <f>VLOOKUP(AH201,'2. list used packaging material'!$A:$D,4,FALSE)</f>
        <v>#N/A</v>
      </c>
      <c r="AJ201" s="3"/>
      <c r="AK201" s="1"/>
      <c r="AL201" s="56" t="e">
        <f>VLOOKUP(AK201,'2. list used packaging material'!$A:$D,4,FALSE)</f>
        <v>#N/A</v>
      </c>
      <c r="AM201" s="3"/>
    </row>
    <row r="202" spans="2:39" x14ac:dyDescent="0.25">
      <c r="B202" s="54"/>
      <c r="C202" s="55"/>
      <c r="D202" s="55"/>
      <c r="E202" s="55"/>
      <c r="F202" s="55"/>
      <c r="G202" s="55"/>
      <c r="H202" s="1"/>
      <c r="I202" s="56" t="e">
        <f>VLOOKUP(H202,'2. list used packaging material'!A:D,4,FALSE)</f>
        <v>#N/A</v>
      </c>
      <c r="J202" s="41"/>
      <c r="K202" s="3"/>
      <c r="L202" s="3"/>
      <c r="M202" s="3"/>
      <c r="N202" s="45"/>
      <c r="O202" s="49"/>
      <c r="P202" s="46"/>
      <c r="Q202" s="56" t="e">
        <f>VLOOKUP(P202,'2. list used packaging material'!$A:$D,4,FALSE)</f>
        <v>#N/A</v>
      </c>
      <c r="R202" s="3"/>
      <c r="S202" s="1"/>
      <c r="T202" s="56" t="e">
        <f>VLOOKUP(S202,'2. list used packaging material'!$A:$D,4,FALSE)</f>
        <v>#N/A</v>
      </c>
      <c r="U202" s="3"/>
      <c r="V202" s="1"/>
      <c r="W202" s="56" t="e">
        <f>VLOOKUP(V202,'2. list used packaging material'!$A:$D,4,FALSE)</f>
        <v>#N/A</v>
      </c>
      <c r="X202" s="3"/>
      <c r="Y202" s="1"/>
      <c r="Z202" s="56" t="e">
        <f>VLOOKUP(Y202,'2. list used packaging material'!$A:$D,4,FALSE)</f>
        <v>#N/A</v>
      </c>
      <c r="AA202" s="3"/>
      <c r="AB202" s="3"/>
      <c r="AC202" s="3"/>
      <c r="AD202" s="55"/>
      <c r="AE202" s="1"/>
      <c r="AF202" s="56" t="e">
        <f>VLOOKUP(AE202,'2. list used packaging material'!$A:$D,4,FALSE)</f>
        <v>#N/A</v>
      </c>
      <c r="AG202" s="3"/>
      <c r="AH202" s="1"/>
      <c r="AI202" s="56" t="e">
        <f>VLOOKUP(AH202,'2. list used packaging material'!$A:$D,4,FALSE)</f>
        <v>#N/A</v>
      </c>
      <c r="AJ202" s="3"/>
      <c r="AK202" s="1"/>
      <c r="AL202" s="56" t="e">
        <f>VLOOKUP(AK202,'2. list used packaging material'!$A:$D,4,FALSE)</f>
        <v>#N/A</v>
      </c>
      <c r="AM202" s="3"/>
    </row>
    <row r="203" spans="2:39" x14ac:dyDescent="0.25">
      <c r="B203" s="54"/>
      <c r="C203" s="55"/>
      <c r="D203" s="55"/>
      <c r="E203" s="55"/>
      <c r="F203" s="55"/>
      <c r="G203" s="55"/>
      <c r="H203" s="1"/>
      <c r="I203" s="56" t="e">
        <f>VLOOKUP(H203,'2. list used packaging material'!A:D,4,FALSE)</f>
        <v>#N/A</v>
      </c>
      <c r="J203" s="41"/>
      <c r="K203" s="3"/>
      <c r="L203" s="3"/>
      <c r="M203" s="3"/>
      <c r="N203" s="45"/>
      <c r="O203" s="49"/>
      <c r="P203" s="46"/>
      <c r="Q203" s="56" t="e">
        <f>VLOOKUP(P203,'2. list used packaging material'!$A:$D,4,FALSE)</f>
        <v>#N/A</v>
      </c>
      <c r="R203" s="3"/>
      <c r="S203" s="1"/>
      <c r="T203" s="56" t="e">
        <f>VLOOKUP(S203,'2. list used packaging material'!$A:$D,4,FALSE)</f>
        <v>#N/A</v>
      </c>
      <c r="U203" s="3"/>
      <c r="V203" s="1"/>
      <c r="W203" s="56" t="e">
        <f>VLOOKUP(V203,'2. list used packaging material'!$A:$D,4,FALSE)</f>
        <v>#N/A</v>
      </c>
      <c r="X203" s="3"/>
      <c r="Y203" s="1"/>
      <c r="Z203" s="56" t="e">
        <f>VLOOKUP(Y203,'2. list used packaging material'!$A:$D,4,FALSE)</f>
        <v>#N/A</v>
      </c>
      <c r="AA203" s="3"/>
      <c r="AB203" s="3"/>
      <c r="AC203" s="3"/>
      <c r="AD203" s="55"/>
      <c r="AE203" s="1"/>
      <c r="AF203" s="56" t="e">
        <f>VLOOKUP(AE203,'2. list used packaging material'!$A:$D,4,FALSE)</f>
        <v>#N/A</v>
      </c>
      <c r="AG203" s="3"/>
      <c r="AH203" s="1"/>
      <c r="AI203" s="56" t="e">
        <f>VLOOKUP(AH203,'2. list used packaging material'!$A:$D,4,FALSE)</f>
        <v>#N/A</v>
      </c>
      <c r="AJ203" s="3"/>
      <c r="AK203" s="1"/>
      <c r="AL203" s="56" t="e">
        <f>VLOOKUP(AK203,'2. list used packaging material'!$A:$D,4,FALSE)</f>
        <v>#N/A</v>
      </c>
      <c r="AM203" s="3"/>
    </row>
    <row r="204" spans="2:39" x14ac:dyDescent="0.25">
      <c r="B204" s="54"/>
      <c r="C204" s="55"/>
      <c r="D204" s="55"/>
      <c r="E204" s="55"/>
      <c r="F204" s="55"/>
      <c r="G204" s="55"/>
      <c r="H204" s="1"/>
      <c r="I204" s="56" t="e">
        <f>VLOOKUP(H204,'2. list used packaging material'!A:D,4,FALSE)</f>
        <v>#N/A</v>
      </c>
      <c r="J204" s="41"/>
      <c r="K204" s="3"/>
      <c r="L204" s="3"/>
      <c r="M204" s="3"/>
      <c r="N204" s="45"/>
      <c r="O204" s="49"/>
      <c r="P204" s="46"/>
      <c r="Q204" s="56" t="e">
        <f>VLOOKUP(P204,'2. list used packaging material'!$A:$D,4,FALSE)</f>
        <v>#N/A</v>
      </c>
      <c r="R204" s="3"/>
      <c r="S204" s="1"/>
      <c r="T204" s="56" t="e">
        <f>VLOOKUP(S204,'2. list used packaging material'!$A:$D,4,FALSE)</f>
        <v>#N/A</v>
      </c>
      <c r="U204" s="3"/>
      <c r="V204" s="1"/>
      <c r="W204" s="56" t="e">
        <f>VLOOKUP(V204,'2. list used packaging material'!$A:$D,4,FALSE)</f>
        <v>#N/A</v>
      </c>
      <c r="X204" s="3"/>
      <c r="Y204" s="1"/>
      <c r="Z204" s="56" t="e">
        <f>VLOOKUP(Y204,'2. list used packaging material'!$A:$D,4,FALSE)</f>
        <v>#N/A</v>
      </c>
      <c r="AA204" s="3"/>
      <c r="AB204" s="3"/>
      <c r="AC204" s="3"/>
      <c r="AD204" s="55"/>
      <c r="AE204" s="1"/>
      <c r="AF204" s="56" t="e">
        <f>VLOOKUP(AE204,'2. list used packaging material'!$A:$D,4,FALSE)</f>
        <v>#N/A</v>
      </c>
      <c r="AG204" s="3"/>
      <c r="AH204" s="1"/>
      <c r="AI204" s="56" t="e">
        <f>VLOOKUP(AH204,'2. list used packaging material'!$A:$D,4,FALSE)</f>
        <v>#N/A</v>
      </c>
      <c r="AJ204" s="3"/>
      <c r="AK204" s="1"/>
      <c r="AL204" s="56" t="e">
        <f>VLOOKUP(AK204,'2. list used packaging material'!$A:$D,4,FALSE)</f>
        <v>#N/A</v>
      </c>
      <c r="AM204" s="3"/>
    </row>
    <row r="205" spans="2:39" x14ac:dyDescent="0.25">
      <c r="B205" s="54"/>
      <c r="C205" s="55"/>
      <c r="D205" s="55"/>
      <c r="E205" s="55"/>
      <c r="F205" s="55"/>
      <c r="G205" s="55"/>
      <c r="H205" s="1"/>
      <c r="I205" s="56" t="e">
        <f>VLOOKUP(H205,'2. list used packaging material'!A:D,4,FALSE)</f>
        <v>#N/A</v>
      </c>
      <c r="J205" s="41"/>
      <c r="K205" s="3"/>
      <c r="L205" s="3"/>
      <c r="M205" s="3"/>
      <c r="N205" s="45"/>
      <c r="O205" s="49"/>
      <c r="P205" s="46"/>
      <c r="Q205" s="56" t="e">
        <f>VLOOKUP(P205,'2. list used packaging material'!$A:$D,4,FALSE)</f>
        <v>#N/A</v>
      </c>
      <c r="R205" s="3"/>
      <c r="S205" s="1"/>
      <c r="T205" s="56" t="e">
        <f>VLOOKUP(S205,'2. list used packaging material'!$A:$D,4,FALSE)</f>
        <v>#N/A</v>
      </c>
      <c r="U205" s="3"/>
      <c r="V205" s="1"/>
      <c r="W205" s="56" t="e">
        <f>VLOOKUP(V205,'2. list used packaging material'!$A:$D,4,FALSE)</f>
        <v>#N/A</v>
      </c>
      <c r="X205" s="3"/>
      <c r="Y205" s="1"/>
      <c r="Z205" s="56" t="e">
        <f>VLOOKUP(Y205,'2. list used packaging material'!$A:$D,4,FALSE)</f>
        <v>#N/A</v>
      </c>
      <c r="AA205" s="3"/>
      <c r="AB205" s="3"/>
      <c r="AC205" s="3"/>
      <c r="AD205" s="55"/>
      <c r="AE205" s="1"/>
      <c r="AF205" s="56" t="e">
        <f>VLOOKUP(AE205,'2. list used packaging material'!$A:$D,4,FALSE)</f>
        <v>#N/A</v>
      </c>
      <c r="AG205" s="3"/>
      <c r="AH205" s="1"/>
      <c r="AI205" s="56" t="e">
        <f>VLOOKUP(AH205,'2. list used packaging material'!$A:$D,4,FALSE)</f>
        <v>#N/A</v>
      </c>
      <c r="AJ205" s="3"/>
      <c r="AK205" s="1"/>
      <c r="AL205" s="56" t="e">
        <f>VLOOKUP(AK205,'2. list used packaging material'!$A:$D,4,FALSE)</f>
        <v>#N/A</v>
      </c>
      <c r="AM205" s="3"/>
    </row>
    <row r="206" spans="2:39" x14ac:dyDescent="0.25">
      <c r="B206" s="54"/>
      <c r="C206" s="55"/>
      <c r="D206" s="55"/>
      <c r="E206" s="55"/>
      <c r="F206" s="55"/>
      <c r="G206" s="55"/>
      <c r="H206" s="1"/>
      <c r="I206" s="56" t="e">
        <f>VLOOKUP(H206,'2. list used packaging material'!A:D,4,FALSE)</f>
        <v>#N/A</v>
      </c>
      <c r="J206" s="41"/>
      <c r="K206" s="3"/>
      <c r="L206" s="3"/>
      <c r="M206" s="3"/>
      <c r="N206" s="45"/>
      <c r="O206" s="49"/>
      <c r="P206" s="46"/>
      <c r="Q206" s="56" t="e">
        <f>VLOOKUP(P206,'2. list used packaging material'!$A:$D,4,FALSE)</f>
        <v>#N/A</v>
      </c>
      <c r="R206" s="3"/>
      <c r="S206" s="1"/>
      <c r="T206" s="56" t="e">
        <f>VLOOKUP(S206,'2. list used packaging material'!$A:$D,4,FALSE)</f>
        <v>#N/A</v>
      </c>
      <c r="U206" s="3"/>
      <c r="V206" s="1"/>
      <c r="W206" s="56" t="e">
        <f>VLOOKUP(V206,'2. list used packaging material'!$A:$D,4,FALSE)</f>
        <v>#N/A</v>
      </c>
      <c r="X206" s="3"/>
      <c r="Y206" s="1"/>
      <c r="Z206" s="56" t="e">
        <f>VLOOKUP(Y206,'2. list used packaging material'!$A:$D,4,FALSE)</f>
        <v>#N/A</v>
      </c>
      <c r="AA206" s="3"/>
      <c r="AB206" s="3"/>
      <c r="AC206" s="3"/>
      <c r="AD206" s="55"/>
      <c r="AE206" s="1"/>
      <c r="AF206" s="56" t="e">
        <f>VLOOKUP(AE206,'2. list used packaging material'!$A:$D,4,FALSE)</f>
        <v>#N/A</v>
      </c>
      <c r="AG206" s="3"/>
      <c r="AH206" s="1"/>
      <c r="AI206" s="56" t="e">
        <f>VLOOKUP(AH206,'2. list used packaging material'!$A:$D,4,FALSE)</f>
        <v>#N/A</v>
      </c>
      <c r="AJ206" s="3"/>
      <c r="AK206" s="1"/>
      <c r="AL206" s="56" t="e">
        <f>VLOOKUP(AK206,'2. list used packaging material'!$A:$D,4,FALSE)</f>
        <v>#N/A</v>
      </c>
      <c r="AM206" s="3"/>
    </row>
    <row r="207" spans="2:39" x14ac:dyDescent="0.25">
      <c r="B207" s="54"/>
      <c r="C207" s="55"/>
      <c r="D207" s="55"/>
      <c r="E207" s="55"/>
      <c r="F207" s="55"/>
      <c r="G207" s="55"/>
      <c r="H207" s="1"/>
      <c r="I207" s="56" t="e">
        <f>VLOOKUP(H207,'2. list used packaging material'!A:D,4,FALSE)</f>
        <v>#N/A</v>
      </c>
      <c r="J207" s="41"/>
      <c r="K207" s="3"/>
      <c r="L207" s="3"/>
      <c r="M207" s="3"/>
      <c r="N207" s="45"/>
      <c r="O207" s="49"/>
      <c r="P207" s="46"/>
      <c r="Q207" s="56" t="e">
        <f>VLOOKUP(P207,'2. list used packaging material'!$A:$D,4,FALSE)</f>
        <v>#N/A</v>
      </c>
      <c r="R207" s="3"/>
      <c r="S207" s="1"/>
      <c r="T207" s="56" t="e">
        <f>VLOOKUP(S207,'2. list used packaging material'!$A:$D,4,FALSE)</f>
        <v>#N/A</v>
      </c>
      <c r="U207" s="3"/>
      <c r="V207" s="1"/>
      <c r="W207" s="56" t="e">
        <f>VLOOKUP(V207,'2. list used packaging material'!$A:$D,4,FALSE)</f>
        <v>#N/A</v>
      </c>
      <c r="X207" s="3"/>
      <c r="Y207" s="1"/>
      <c r="Z207" s="56" t="e">
        <f>VLOOKUP(Y207,'2. list used packaging material'!$A:$D,4,FALSE)</f>
        <v>#N/A</v>
      </c>
      <c r="AA207" s="3"/>
      <c r="AB207" s="3"/>
      <c r="AC207" s="3"/>
      <c r="AD207" s="55"/>
      <c r="AE207" s="1"/>
      <c r="AF207" s="56" t="e">
        <f>VLOOKUP(AE207,'2. list used packaging material'!$A:$D,4,FALSE)</f>
        <v>#N/A</v>
      </c>
      <c r="AG207" s="3"/>
      <c r="AH207" s="1"/>
      <c r="AI207" s="56" t="e">
        <f>VLOOKUP(AH207,'2. list used packaging material'!$A:$D,4,FALSE)</f>
        <v>#N/A</v>
      </c>
      <c r="AJ207" s="3"/>
      <c r="AK207" s="1"/>
      <c r="AL207" s="56" t="e">
        <f>VLOOKUP(AK207,'2. list used packaging material'!$A:$D,4,FALSE)</f>
        <v>#N/A</v>
      </c>
      <c r="AM207" s="3"/>
    </row>
    <row r="208" spans="2:39" x14ac:dyDescent="0.25">
      <c r="B208" s="54"/>
      <c r="C208" s="55"/>
      <c r="D208" s="55"/>
      <c r="E208" s="55"/>
      <c r="F208" s="55"/>
      <c r="G208" s="55"/>
      <c r="H208" s="1"/>
      <c r="I208" s="56" t="e">
        <f>VLOOKUP(H208,'2. list used packaging material'!A:D,4,FALSE)</f>
        <v>#N/A</v>
      </c>
      <c r="J208" s="41"/>
      <c r="K208" s="3"/>
      <c r="L208" s="3"/>
      <c r="M208" s="3"/>
      <c r="N208" s="45"/>
      <c r="O208" s="49"/>
      <c r="P208" s="46"/>
      <c r="Q208" s="56" t="e">
        <f>VLOOKUP(P208,'2. list used packaging material'!$A:$D,4,FALSE)</f>
        <v>#N/A</v>
      </c>
      <c r="R208" s="3"/>
      <c r="S208" s="1"/>
      <c r="T208" s="56" t="e">
        <f>VLOOKUP(S208,'2. list used packaging material'!$A:$D,4,FALSE)</f>
        <v>#N/A</v>
      </c>
      <c r="U208" s="3"/>
      <c r="V208" s="1"/>
      <c r="W208" s="56" t="e">
        <f>VLOOKUP(V208,'2. list used packaging material'!$A:$D,4,FALSE)</f>
        <v>#N/A</v>
      </c>
      <c r="X208" s="3"/>
      <c r="Y208" s="1"/>
      <c r="Z208" s="56" t="e">
        <f>VLOOKUP(Y208,'2. list used packaging material'!$A:$D,4,FALSE)</f>
        <v>#N/A</v>
      </c>
      <c r="AA208" s="3"/>
      <c r="AB208" s="3"/>
      <c r="AC208" s="3"/>
      <c r="AD208" s="55"/>
      <c r="AE208" s="1"/>
      <c r="AF208" s="56" t="e">
        <f>VLOOKUP(AE208,'2. list used packaging material'!$A:$D,4,FALSE)</f>
        <v>#N/A</v>
      </c>
      <c r="AG208" s="3"/>
      <c r="AH208" s="1"/>
      <c r="AI208" s="56" t="e">
        <f>VLOOKUP(AH208,'2. list used packaging material'!$A:$D,4,FALSE)</f>
        <v>#N/A</v>
      </c>
      <c r="AJ208" s="3"/>
      <c r="AK208" s="1"/>
      <c r="AL208" s="56" t="e">
        <f>VLOOKUP(AK208,'2. list used packaging material'!$A:$D,4,FALSE)</f>
        <v>#N/A</v>
      </c>
      <c r="AM208" s="3"/>
    </row>
    <row r="209" spans="2:39" x14ac:dyDescent="0.25">
      <c r="B209" s="54"/>
      <c r="C209" s="55"/>
      <c r="D209" s="55"/>
      <c r="E209" s="55"/>
      <c r="F209" s="55"/>
      <c r="G209" s="55"/>
      <c r="H209" s="1"/>
      <c r="I209" s="56" t="e">
        <f>VLOOKUP(H209,'2. list used packaging material'!A:D,4,FALSE)</f>
        <v>#N/A</v>
      </c>
      <c r="J209" s="41"/>
      <c r="K209" s="3"/>
      <c r="L209" s="3"/>
      <c r="M209" s="3"/>
      <c r="N209" s="45"/>
      <c r="O209" s="49"/>
      <c r="P209" s="46"/>
      <c r="Q209" s="56" t="e">
        <f>VLOOKUP(P209,'2. list used packaging material'!$A:$D,4,FALSE)</f>
        <v>#N/A</v>
      </c>
      <c r="R209" s="3"/>
      <c r="S209" s="1"/>
      <c r="T209" s="56" t="e">
        <f>VLOOKUP(S209,'2. list used packaging material'!$A:$D,4,FALSE)</f>
        <v>#N/A</v>
      </c>
      <c r="U209" s="3"/>
      <c r="V209" s="1"/>
      <c r="W209" s="56" t="e">
        <f>VLOOKUP(V209,'2. list used packaging material'!$A:$D,4,FALSE)</f>
        <v>#N/A</v>
      </c>
      <c r="X209" s="3"/>
      <c r="Y209" s="1"/>
      <c r="Z209" s="56" t="e">
        <f>VLOOKUP(Y209,'2. list used packaging material'!$A:$D,4,FALSE)</f>
        <v>#N/A</v>
      </c>
      <c r="AA209" s="3"/>
      <c r="AB209" s="3"/>
      <c r="AC209" s="3"/>
      <c r="AD209" s="55"/>
      <c r="AE209" s="1"/>
      <c r="AF209" s="56" t="e">
        <f>VLOOKUP(AE209,'2. list used packaging material'!$A:$D,4,FALSE)</f>
        <v>#N/A</v>
      </c>
      <c r="AG209" s="3"/>
      <c r="AH209" s="1"/>
      <c r="AI209" s="56" t="e">
        <f>VLOOKUP(AH209,'2. list used packaging material'!$A:$D,4,FALSE)</f>
        <v>#N/A</v>
      </c>
      <c r="AJ209" s="3"/>
      <c r="AK209" s="1"/>
      <c r="AL209" s="56" t="e">
        <f>VLOOKUP(AK209,'2. list used packaging material'!$A:$D,4,FALSE)</f>
        <v>#N/A</v>
      </c>
      <c r="AM209" s="3"/>
    </row>
    <row r="210" spans="2:39" x14ac:dyDescent="0.25">
      <c r="B210" s="54"/>
      <c r="C210" s="55"/>
      <c r="D210" s="55"/>
      <c r="E210" s="55"/>
      <c r="F210" s="55"/>
      <c r="G210" s="55"/>
      <c r="H210" s="1"/>
      <c r="I210" s="56" t="e">
        <f>VLOOKUP(H210,'2. list used packaging material'!A:D,4,FALSE)</f>
        <v>#N/A</v>
      </c>
      <c r="J210" s="41"/>
      <c r="K210" s="3"/>
      <c r="L210" s="3"/>
      <c r="M210" s="3"/>
      <c r="N210" s="45"/>
      <c r="O210" s="49"/>
      <c r="P210" s="46"/>
      <c r="Q210" s="56" t="e">
        <f>VLOOKUP(P210,'2. list used packaging material'!$A:$D,4,FALSE)</f>
        <v>#N/A</v>
      </c>
      <c r="R210" s="3"/>
      <c r="S210" s="1"/>
      <c r="T210" s="56" t="e">
        <f>VLOOKUP(S210,'2. list used packaging material'!$A:$D,4,FALSE)</f>
        <v>#N/A</v>
      </c>
      <c r="U210" s="3"/>
      <c r="V210" s="1"/>
      <c r="W210" s="56" t="e">
        <f>VLOOKUP(V210,'2. list used packaging material'!$A:$D,4,FALSE)</f>
        <v>#N/A</v>
      </c>
      <c r="X210" s="3"/>
      <c r="Y210" s="1"/>
      <c r="Z210" s="56" t="e">
        <f>VLOOKUP(Y210,'2. list used packaging material'!$A:$D,4,FALSE)</f>
        <v>#N/A</v>
      </c>
      <c r="AA210" s="3"/>
      <c r="AB210" s="3"/>
      <c r="AC210" s="3"/>
      <c r="AD210" s="55"/>
      <c r="AE210" s="1"/>
      <c r="AF210" s="56" t="e">
        <f>VLOOKUP(AE210,'2. list used packaging material'!$A:$D,4,FALSE)</f>
        <v>#N/A</v>
      </c>
      <c r="AG210" s="3"/>
      <c r="AH210" s="1"/>
      <c r="AI210" s="56" t="e">
        <f>VLOOKUP(AH210,'2. list used packaging material'!$A:$D,4,FALSE)</f>
        <v>#N/A</v>
      </c>
      <c r="AJ210" s="3"/>
      <c r="AK210" s="1"/>
      <c r="AL210" s="56" t="e">
        <f>VLOOKUP(AK210,'2. list used packaging material'!$A:$D,4,FALSE)</f>
        <v>#N/A</v>
      </c>
      <c r="AM210" s="3"/>
    </row>
    <row r="211" spans="2:39" x14ac:dyDescent="0.25">
      <c r="B211" s="54"/>
      <c r="C211" s="55"/>
      <c r="D211" s="55"/>
      <c r="E211" s="55"/>
      <c r="F211" s="55"/>
      <c r="G211" s="55"/>
      <c r="H211" s="1"/>
      <c r="I211" s="56" t="e">
        <f>VLOOKUP(H211,'2. list used packaging material'!A:D,4,FALSE)</f>
        <v>#N/A</v>
      </c>
      <c r="J211" s="41"/>
      <c r="K211" s="3"/>
      <c r="L211" s="3"/>
      <c r="M211" s="3"/>
      <c r="N211" s="45"/>
      <c r="O211" s="49"/>
      <c r="P211" s="46"/>
      <c r="Q211" s="56" t="e">
        <f>VLOOKUP(P211,'2. list used packaging material'!$A:$D,4,FALSE)</f>
        <v>#N/A</v>
      </c>
      <c r="R211" s="3"/>
      <c r="S211" s="1"/>
      <c r="T211" s="56" t="e">
        <f>VLOOKUP(S211,'2. list used packaging material'!$A:$D,4,FALSE)</f>
        <v>#N/A</v>
      </c>
      <c r="U211" s="3"/>
      <c r="V211" s="1"/>
      <c r="W211" s="56" t="e">
        <f>VLOOKUP(V211,'2. list used packaging material'!$A:$D,4,FALSE)</f>
        <v>#N/A</v>
      </c>
      <c r="X211" s="3"/>
      <c r="Y211" s="1"/>
      <c r="Z211" s="56" t="e">
        <f>VLOOKUP(Y211,'2. list used packaging material'!$A:$D,4,FALSE)</f>
        <v>#N/A</v>
      </c>
      <c r="AA211" s="3"/>
      <c r="AB211" s="3"/>
      <c r="AC211" s="3"/>
      <c r="AD211" s="55"/>
      <c r="AE211" s="1"/>
      <c r="AF211" s="56" t="e">
        <f>VLOOKUP(AE211,'2. list used packaging material'!$A:$D,4,FALSE)</f>
        <v>#N/A</v>
      </c>
      <c r="AG211" s="3"/>
      <c r="AH211" s="1"/>
      <c r="AI211" s="56" t="e">
        <f>VLOOKUP(AH211,'2. list used packaging material'!$A:$D,4,FALSE)</f>
        <v>#N/A</v>
      </c>
      <c r="AJ211" s="3"/>
      <c r="AK211" s="1"/>
      <c r="AL211" s="56" t="e">
        <f>VLOOKUP(AK211,'2. list used packaging material'!$A:$D,4,FALSE)</f>
        <v>#N/A</v>
      </c>
      <c r="AM211" s="3"/>
    </row>
    <row r="212" spans="2:39" x14ac:dyDescent="0.25">
      <c r="B212" s="54"/>
      <c r="C212" s="55"/>
      <c r="D212" s="55"/>
      <c r="E212" s="55"/>
      <c r="F212" s="55"/>
      <c r="G212" s="55"/>
      <c r="H212" s="1"/>
      <c r="I212" s="56" t="e">
        <f>VLOOKUP(H212,'2. list used packaging material'!A:D,4,FALSE)</f>
        <v>#N/A</v>
      </c>
      <c r="J212" s="41"/>
      <c r="K212" s="3"/>
      <c r="L212" s="3"/>
      <c r="M212" s="3"/>
      <c r="N212" s="45"/>
      <c r="O212" s="49"/>
      <c r="P212" s="46"/>
      <c r="Q212" s="56" t="e">
        <f>VLOOKUP(P212,'2. list used packaging material'!$A:$D,4,FALSE)</f>
        <v>#N/A</v>
      </c>
      <c r="R212" s="3"/>
      <c r="S212" s="1"/>
      <c r="T212" s="56" t="e">
        <f>VLOOKUP(S212,'2. list used packaging material'!$A:$D,4,FALSE)</f>
        <v>#N/A</v>
      </c>
      <c r="U212" s="3"/>
      <c r="V212" s="1"/>
      <c r="W212" s="56" t="e">
        <f>VLOOKUP(V212,'2. list used packaging material'!$A:$D,4,FALSE)</f>
        <v>#N/A</v>
      </c>
      <c r="X212" s="3"/>
      <c r="Y212" s="1"/>
      <c r="Z212" s="56" t="e">
        <f>VLOOKUP(Y212,'2. list used packaging material'!$A:$D,4,FALSE)</f>
        <v>#N/A</v>
      </c>
      <c r="AA212" s="3"/>
      <c r="AB212" s="3"/>
      <c r="AC212" s="3"/>
      <c r="AD212" s="55"/>
      <c r="AE212" s="1"/>
      <c r="AF212" s="56" t="e">
        <f>VLOOKUP(AE212,'2. list used packaging material'!$A:$D,4,FALSE)</f>
        <v>#N/A</v>
      </c>
      <c r="AG212" s="3"/>
      <c r="AH212" s="1"/>
      <c r="AI212" s="56" t="e">
        <f>VLOOKUP(AH212,'2. list used packaging material'!$A:$D,4,FALSE)</f>
        <v>#N/A</v>
      </c>
      <c r="AJ212" s="3"/>
      <c r="AK212" s="1"/>
      <c r="AL212" s="56" t="e">
        <f>VLOOKUP(AK212,'2. list used packaging material'!$A:$D,4,FALSE)</f>
        <v>#N/A</v>
      </c>
      <c r="AM212" s="3"/>
    </row>
    <row r="213" spans="2:39" x14ac:dyDescent="0.25">
      <c r="B213" s="54"/>
      <c r="C213" s="55"/>
      <c r="D213" s="55"/>
      <c r="E213" s="55"/>
      <c r="F213" s="55"/>
      <c r="G213" s="55"/>
      <c r="H213" s="1"/>
      <c r="I213" s="56" t="e">
        <f>VLOOKUP(H213,'2. list used packaging material'!A:D,4,FALSE)</f>
        <v>#N/A</v>
      </c>
      <c r="J213" s="41"/>
      <c r="K213" s="3"/>
      <c r="L213" s="3"/>
      <c r="M213" s="3"/>
      <c r="N213" s="45"/>
      <c r="O213" s="49"/>
      <c r="P213" s="46"/>
      <c r="Q213" s="56" t="e">
        <f>VLOOKUP(P213,'2. list used packaging material'!$A:$D,4,FALSE)</f>
        <v>#N/A</v>
      </c>
      <c r="R213" s="3"/>
      <c r="S213" s="1"/>
      <c r="T213" s="56" t="e">
        <f>VLOOKUP(S213,'2. list used packaging material'!$A:$D,4,FALSE)</f>
        <v>#N/A</v>
      </c>
      <c r="U213" s="3"/>
      <c r="V213" s="1"/>
      <c r="W213" s="56" t="e">
        <f>VLOOKUP(V213,'2. list used packaging material'!$A:$D,4,FALSE)</f>
        <v>#N/A</v>
      </c>
      <c r="X213" s="3"/>
      <c r="Y213" s="1"/>
      <c r="Z213" s="56" t="e">
        <f>VLOOKUP(Y213,'2. list used packaging material'!$A:$D,4,FALSE)</f>
        <v>#N/A</v>
      </c>
      <c r="AA213" s="3"/>
      <c r="AB213" s="3"/>
      <c r="AC213" s="3"/>
      <c r="AD213" s="55"/>
      <c r="AE213" s="1"/>
      <c r="AF213" s="56" t="e">
        <f>VLOOKUP(AE213,'2. list used packaging material'!$A:$D,4,FALSE)</f>
        <v>#N/A</v>
      </c>
      <c r="AG213" s="3"/>
      <c r="AH213" s="1"/>
      <c r="AI213" s="56" t="e">
        <f>VLOOKUP(AH213,'2. list used packaging material'!$A:$D,4,FALSE)</f>
        <v>#N/A</v>
      </c>
      <c r="AJ213" s="3"/>
      <c r="AK213" s="1"/>
      <c r="AL213" s="56" t="e">
        <f>VLOOKUP(AK213,'2. list used packaging material'!$A:$D,4,FALSE)</f>
        <v>#N/A</v>
      </c>
      <c r="AM213" s="3"/>
    </row>
    <row r="214" spans="2:39" x14ac:dyDescent="0.25">
      <c r="B214" s="54"/>
      <c r="C214" s="55"/>
      <c r="D214" s="55"/>
      <c r="E214" s="55"/>
      <c r="F214" s="55"/>
      <c r="G214" s="55"/>
      <c r="H214" s="1"/>
      <c r="I214" s="56" t="e">
        <f>VLOOKUP(H214,'2. list used packaging material'!A:D,4,FALSE)</f>
        <v>#N/A</v>
      </c>
      <c r="J214" s="41"/>
      <c r="K214" s="3"/>
      <c r="L214" s="3"/>
      <c r="M214" s="3"/>
      <c r="N214" s="45"/>
      <c r="O214" s="49"/>
      <c r="P214" s="46"/>
      <c r="Q214" s="56" t="e">
        <f>VLOOKUP(P214,'2. list used packaging material'!$A:$D,4,FALSE)</f>
        <v>#N/A</v>
      </c>
      <c r="R214" s="3"/>
      <c r="S214" s="1"/>
      <c r="T214" s="56" t="e">
        <f>VLOOKUP(S214,'2. list used packaging material'!$A:$D,4,FALSE)</f>
        <v>#N/A</v>
      </c>
      <c r="U214" s="3"/>
      <c r="V214" s="1"/>
      <c r="W214" s="56" t="e">
        <f>VLOOKUP(V214,'2. list used packaging material'!$A:$D,4,FALSE)</f>
        <v>#N/A</v>
      </c>
      <c r="X214" s="3"/>
      <c r="Y214" s="1"/>
      <c r="Z214" s="56" t="e">
        <f>VLOOKUP(Y214,'2. list used packaging material'!$A:$D,4,FALSE)</f>
        <v>#N/A</v>
      </c>
      <c r="AA214" s="3"/>
      <c r="AB214" s="3"/>
      <c r="AC214" s="3"/>
      <c r="AD214" s="55"/>
      <c r="AE214" s="1"/>
      <c r="AF214" s="56" t="e">
        <f>VLOOKUP(AE214,'2. list used packaging material'!$A:$D,4,FALSE)</f>
        <v>#N/A</v>
      </c>
      <c r="AG214" s="3"/>
      <c r="AH214" s="1"/>
      <c r="AI214" s="56" t="e">
        <f>VLOOKUP(AH214,'2. list used packaging material'!$A:$D,4,FALSE)</f>
        <v>#N/A</v>
      </c>
      <c r="AJ214" s="3"/>
      <c r="AK214" s="1"/>
      <c r="AL214" s="56" t="e">
        <f>VLOOKUP(AK214,'2. list used packaging material'!$A:$D,4,FALSE)</f>
        <v>#N/A</v>
      </c>
      <c r="AM214" s="3"/>
    </row>
    <row r="215" spans="2:39" x14ac:dyDescent="0.25">
      <c r="B215" s="54"/>
      <c r="C215" s="55"/>
      <c r="D215" s="55"/>
      <c r="E215" s="55"/>
      <c r="F215" s="55"/>
      <c r="G215" s="55"/>
      <c r="H215" s="1"/>
      <c r="I215" s="56" t="e">
        <f>VLOOKUP(H215,'2. list used packaging material'!A:D,4,FALSE)</f>
        <v>#N/A</v>
      </c>
      <c r="J215" s="41"/>
      <c r="K215" s="3"/>
      <c r="L215" s="3"/>
      <c r="M215" s="3"/>
      <c r="N215" s="45"/>
      <c r="O215" s="49"/>
      <c r="P215" s="46"/>
      <c r="Q215" s="56" t="e">
        <f>VLOOKUP(P215,'2. list used packaging material'!$A:$D,4,FALSE)</f>
        <v>#N/A</v>
      </c>
      <c r="R215" s="3"/>
      <c r="S215" s="1"/>
      <c r="T215" s="56" t="e">
        <f>VLOOKUP(S215,'2. list used packaging material'!$A:$D,4,FALSE)</f>
        <v>#N/A</v>
      </c>
      <c r="U215" s="3"/>
      <c r="V215" s="1"/>
      <c r="W215" s="56" t="e">
        <f>VLOOKUP(V215,'2. list used packaging material'!$A:$D,4,FALSE)</f>
        <v>#N/A</v>
      </c>
      <c r="X215" s="3"/>
      <c r="Y215" s="1"/>
      <c r="Z215" s="56" t="e">
        <f>VLOOKUP(Y215,'2. list used packaging material'!$A:$D,4,FALSE)</f>
        <v>#N/A</v>
      </c>
      <c r="AA215" s="3"/>
      <c r="AB215" s="3"/>
      <c r="AC215" s="3"/>
      <c r="AD215" s="55"/>
      <c r="AE215" s="1"/>
      <c r="AF215" s="56" t="e">
        <f>VLOOKUP(AE215,'2. list used packaging material'!$A:$D,4,FALSE)</f>
        <v>#N/A</v>
      </c>
      <c r="AG215" s="3"/>
      <c r="AH215" s="1"/>
      <c r="AI215" s="56" t="e">
        <f>VLOOKUP(AH215,'2. list used packaging material'!$A:$D,4,FALSE)</f>
        <v>#N/A</v>
      </c>
      <c r="AJ215" s="3"/>
      <c r="AK215" s="1"/>
      <c r="AL215" s="56" t="e">
        <f>VLOOKUP(AK215,'2. list used packaging material'!$A:$D,4,FALSE)</f>
        <v>#N/A</v>
      </c>
      <c r="AM215" s="3"/>
    </row>
    <row r="216" spans="2:39" x14ac:dyDescent="0.25">
      <c r="B216" s="54"/>
      <c r="C216" s="55"/>
      <c r="D216" s="55"/>
      <c r="E216" s="55"/>
      <c r="F216" s="55"/>
      <c r="G216" s="55"/>
      <c r="H216" s="1"/>
      <c r="I216" s="56" t="e">
        <f>VLOOKUP(H216,'2. list used packaging material'!A:D,4,FALSE)</f>
        <v>#N/A</v>
      </c>
      <c r="J216" s="41"/>
      <c r="K216" s="3"/>
      <c r="L216" s="3"/>
      <c r="M216" s="3"/>
      <c r="N216" s="45"/>
      <c r="O216" s="49"/>
      <c r="P216" s="46"/>
      <c r="Q216" s="56" t="e">
        <f>VLOOKUP(P216,'2. list used packaging material'!$A:$D,4,FALSE)</f>
        <v>#N/A</v>
      </c>
      <c r="R216" s="3"/>
      <c r="S216" s="1"/>
      <c r="T216" s="56" t="e">
        <f>VLOOKUP(S216,'2. list used packaging material'!$A:$D,4,FALSE)</f>
        <v>#N/A</v>
      </c>
      <c r="U216" s="3"/>
      <c r="V216" s="1"/>
      <c r="W216" s="56" t="e">
        <f>VLOOKUP(V216,'2. list used packaging material'!$A:$D,4,FALSE)</f>
        <v>#N/A</v>
      </c>
      <c r="X216" s="3"/>
      <c r="Y216" s="1"/>
      <c r="Z216" s="56" t="e">
        <f>VLOOKUP(Y216,'2. list used packaging material'!$A:$D,4,FALSE)</f>
        <v>#N/A</v>
      </c>
      <c r="AA216" s="3"/>
      <c r="AB216" s="3"/>
      <c r="AC216" s="3"/>
      <c r="AD216" s="55"/>
      <c r="AE216" s="1"/>
      <c r="AF216" s="56" t="e">
        <f>VLOOKUP(AE216,'2. list used packaging material'!$A:$D,4,FALSE)</f>
        <v>#N/A</v>
      </c>
      <c r="AG216" s="3"/>
      <c r="AH216" s="1"/>
      <c r="AI216" s="56" t="e">
        <f>VLOOKUP(AH216,'2. list used packaging material'!$A:$D,4,FALSE)</f>
        <v>#N/A</v>
      </c>
      <c r="AJ216" s="3"/>
      <c r="AK216" s="1"/>
      <c r="AL216" s="56" t="e">
        <f>VLOOKUP(AK216,'2. list used packaging material'!$A:$D,4,FALSE)</f>
        <v>#N/A</v>
      </c>
      <c r="AM216" s="3"/>
    </row>
    <row r="217" spans="2:39" x14ac:dyDescent="0.25">
      <c r="B217" s="54"/>
      <c r="C217" s="55"/>
      <c r="D217" s="55"/>
      <c r="E217" s="55"/>
      <c r="F217" s="55"/>
      <c r="G217" s="55"/>
      <c r="H217" s="1"/>
      <c r="I217" s="56" t="e">
        <f>VLOOKUP(H217,'2. list used packaging material'!A:D,4,FALSE)</f>
        <v>#N/A</v>
      </c>
      <c r="J217" s="41"/>
      <c r="K217" s="3"/>
      <c r="L217" s="3"/>
      <c r="M217" s="3"/>
      <c r="N217" s="45"/>
      <c r="O217" s="49"/>
      <c r="P217" s="46"/>
      <c r="Q217" s="56" t="e">
        <f>VLOOKUP(P217,'2. list used packaging material'!$A:$D,4,FALSE)</f>
        <v>#N/A</v>
      </c>
      <c r="R217" s="3"/>
      <c r="S217" s="1"/>
      <c r="T217" s="56" t="e">
        <f>VLOOKUP(S217,'2. list used packaging material'!$A:$D,4,FALSE)</f>
        <v>#N/A</v>
      </c>
      <c r="U217" s="3"/>
      <c r="V217" s="1"/>
      <c r="W217" s="56" t="e">
        <f>VLOOKUP(V217,'2. list used packaging material'!$A:$D,4,FALSE)</f>
        <v>#N/A</v>
      </c>
      <c r="X217" s="3"/>
      <c r="Y217" s="1"/>
      <c r="Z217" s="56" t="e">
        <f>VLOOKUP(Y217,'2. list used packaging material'!$A:$D,4,FALSE)</f>
        <v>#N/A</v>
      </c>
      <c r="AA217" s="3"/>
      <c r="AB217" s="3"/>
      <c r="AC217" s="3"/>
      <c r="AD217" s="55"/>
      <c r="AE217" s="1"/>
      <c r="AF217" s="56" t="e">
        <f>VLOOKUP(AE217,'2. list used packaging material'!$A:$D,4,FALSE)</f>
        <v>#N/A</v>
      </c>
      <c r="AG217" s="3"/>
      <c r="AH217" s="1"/>
      <c r="AI217" s="56" t="e">
        <f>VLOOKUP(AH217,'2. list used packaging material'!$A:$D,4,FALSE)</f>
        <v>#N/A</v>
      </c>
      <c r="AJ217" s="3"/>
      <c r="AK217" s="1"/>
      <c r="AL217" s="56" t="e">
        <f>VLOOKUP(AK217,'2. list used packaging material'!$A:$D,4,FALSE)</f>
        <v>#N/A</v>
      </c>
      <c r="AM217" s="3"/>
    </row>
    <row r="218" spans="2:39" x14ac:dyDescent="0.25">
      <c r="B218" s="54"/>
      <c r="C218" s="55"/>
      <c r="D218" s="55"/>
      <c r="E218" s="55"/>
      <c r="F218" s="55"/>
      <c r="G218" s="55"/>
      <c r="H218" s="1"/>
      <c r="I218" s="56" t="e">
        <f>VLOOKUP(H218,'2. list used packaging material'!A:D,4,FALSE)</f>
        <v>#N/A</v>
      </c>
      <c r="J218" s="41"/>
      <c r="K218" s="3"/>
      <c r="L218" s="3"/>
      <c r="M218" s="3"/>
      <c r="N218" s="45"/>
      <c r="O218" s="49"/>
      <c r="P218" s="46"/>
      <c r="Q218" s="56" t="e">
        <f>VLOOKUP(P218,'2. list used packaging material'!$A:$D,4,FALSE)</f>
        <v>#N/A</v>
      </c>
      <c r="R218" s="3"/>
      <c r="S218" s="1"/>
      <c r="T218" s="56" t="e">
        <f>VLOOKUP(S218,'2. list used packaging material'!$A:$D,4,FALSE)</f>
        <v>#N/A</v>
      </c>
      <c r="U218" s="3"/>
      <c r="V218" s="1"/>
      <c r="W218" s="56" t="e">
        <f>VLOOKUP(V218,'2. list used packaging material'!$A:$D,4,FALSE)</f>
        <v>#N/A</v>
      </c>
      <c r="X218" s="3"/>
      <c r="Y218" s="1"/>
      <c r="Z218" s="56" t="e">
        <f>VLOOKUP(Y218,'2. list used packaging material'!$A:$D,4,FALSE)</f>
        <v>#N/A</v>
      </c>
      <c r="AA218" s="3"/>
      <c r="AB218" s="3"/>
      <c r="AC218" s="3"/>
      <c r="AD218" s="55"/>
      <c r="AE218" s="1"/>
      <c r="AF218" s="56" t="e">
        <f>VLOOKUP(AE218,'2. list used packaging material'!$A:$D,4,FALSE)</f>
        <v>#N/A</v>
      </c>
      <c r="AG218" s="3"/>
      <c r="AH218" s="1"/>
      <c r="AI218" s="56" t="e">
        <f>VLOOKUP(AH218,'2. list used packaging material'!$A:$D,4,FALSE)</f>
        <v>#N/A</v>
      </c>
      <c r="AJ218" s="3"/>
      <c r="AK218" s="1"/>
      <c r="AL218" s="56" t="e">
        <f>VLOOKUP(AK218,'2. list used packaging material'!$A:$D,4,FALSE)</f>
        <v>#N/A</v>
      </c>
      <c r="AM218" s="3"/>
    </row>
    <row r="219" spans="2:39" x14ac:dyDescent="0.25">
      <c r="B219" s="54"/>
      <c r="C219" s="55"/>
      <c r="D219" s="55"/>
      <c r="E219" s="55"/>
      <c r="F219" s="55"/>
      <c r="G219" s="55"/>
      <c r="H219" s="1"/>
      <c r="I219" s="56" t="e">
        <f>VLOOKUP(H219,'2. list used packaging material'!A:D,4,FALSE)</f>
        <v>#N/A</v>
      </c>
      <c r="J219" s="41"/>
      <c r="K219" s="3"/>
      <c r="L219" s="3"/>
      <c r="M219" s="3"/>
      <c r="N219" s="45"/>
      <c r="O219" s="49"/>
      <c r="P219" s="46"/>
      <c r="Q219" s="56" t="e">
        <f>VLOOKUP(P219,'2. list used packaging material'!$A:$D,4,FALSE)</f>
        <v>#N/A</v>
      </c>
      <c r="R219" s="3"/>
      <c r="S219" s="1"/>
      <c r="T219" s="56" t="e">
        <f>VLOOKUP(S219,'2. list used packaging material'!$A:$D,4,FALSE)</f>
        <v>#N/A</v>
      </c>
      <c r="U219" s="3"/>
      <c r="V219" s="1"/>
      <c r="W219" s="56" t="e">
        <f>VLOOKUP(V219,'2. list used packaging material'!$A:$D,4,FALSE)</f>
        <v>#N/A</v>
      </c>
      <c r="X219" s="3"/>
      <c r="Y219" s="1"/>
      <c r="Z219" s="56" t="e">
        <f>VLOOKUP(Y219,'2. list used packaging material'!$A:$D,4,FALSE)</f>
        <v>#N/A</v>
      </c>
      <c r="AA219" s="3"/>
      <c r="AB219" s="3"/>
      <c r="AC219" s="3"/>
      <c r="AD219" s="55"/>
      <c r="AE219" s="1"/>
      <c r="AF219" s="56" t="e">
        <f>VLOOKUP(AE219,'2. list used packaging material'!$A:$D,4,FALSE)</f>
        <v>#N/A</v>
      </c>
      <c r="AG219" s="3"/>
      <c r="AH219" s="1"/>
      <c r="AI219" s="56" t="e">
        <f>VLOOKUP(AH219,'2. list used packaging material'!$A:$D,4,FALSE)</f>
        <v>#N/A</v>
      </c>
      <c r="AJ219" s="3"/>
      <c r="AK219" s="1"/>
      <c r="AL219" s="56" t="e">
        <f>VLOOKUP(AK219,'2. list used packaging material'!$A:$D,4,FALSE)</f>
        <v>#N/A</v>
      </c>
      <c r="AM219" s="3"/>
    </row>
    <row r="220" spans="2:39" x14ac:dyDescent="0.25">
      <c r="B220" s="54"/>
      <c r="C220" s="55"/>
      <c r="D220" s="55"/>
      <c r="E220" s="55"/>
      <c r="F220" s="55"/>
      <c r="G220" s="55"/>
      <c r="H220" s="1"/>
      <c r="I220" s="56" t="e">
        <f>VLOOKUP(H220,'2. list used packaging material'!A:D,4,FALSE)</f>
        <v>#N/A</v>
      </c>
      <c r="J220" s="41"/>
      <c r="K220" s="3"/>
      <c r="L220" s="3"/>
      <c r="M220" s="3"/>
      <c r="N220" s="45"/>
      <c r="O220" s="49"/>
      <c r="P220" s="46"/>
      <c r="Q220" s="56" t="e">
        <f>VLOOKUP(P220,'2. list used packaging material'!$A:$D,4,FALSE)</f>
        <v>#N/A</v>
      </c>
      <c r="R220" s="3"/>
      <c r="S220" s="1"/>
      <c r="T220" s="56" t="e">
        <f>VLOOKUP(S220,'2. list used packaging material'!$A:$D,4,FALSE)</f>
        <v>#N/A</v>
      </c>
      <c r="U220" s="3"/>
      <c r="V220" s="1"/>
      <c r="W220" s="56" t="e">
        <f>VLOOKUP(V220,'2. list used packaging material'!$A:$D,4,FALSE)</f>
        <v>#N/A</v>
      </c>
      <c r="X220" s="3"/>
      <c r="Y220" s="1"/>
      <c r="Z220" s="56" t="e">
        <f>VLOOKUP(Y220,'2. list used packaging material'!$A:$D,4,FALSE)</f>
        <v>#N/A</v>
      </c>
      <c r="AA220" s="3"/>
      <c r="AB220" s="3"/>
      <c r="AC220" s="3"/>
      <c r="AD220" s="55"/>
      <c r="AE220" s="1"/>
      <c r="AF220" s="56" t="e">
        <f>VLOOKUP(AE220,'2. list used packaging material'!$A:$D,4,FALSE)</f>
        <v>#N/A</v>
      </c>
      <c r="AG220" s="3"/>
      <c r="AH220" s="1"/>
      <c r="AI220" s="56" t="e">
        <f>VLOOKUP(AH220,'2. list used packaging material'!$A:$D,4,FALSE)</f>
        <v>#N/A</v>
      </c>
      <c r="AJ220" s="3"/>
      <c r="AK220" s="1"/>
      <c r="AL220" s="56" t="e">
        <f>VLOOKUP(AK220,'2. list used packaging material'!$A:$D,4,FALSE)</f>
        <v>#N/A</v>
      </c>
      <c r="AM220" s="3"/>
    </row>
    <row r="221" spans="2:39" x14ac:dyDescent="0.25">
      <c r="B221" s="54"/>
      <c r="C221" s="55"/>
      <c r="D221" s="55"/>
      <c r="E221" s="55"/>
      <c r="F221" s="55"/>
      <c r="G221" s="55"/>
      <c r="H221" s="1"/>
      <c r="I221" s="56" t="e">
        <f>VLOOKUP(H221,'2. list used packaging material'!A:D,4,FALSE)</f>
        <v>#N/A</v>
      </c>
      <c r="J221" s="41"/>
      <c r="K221" s="3"/>
      <c r="L221" s="3"/>
      <c r="M221" s="3"/>
      <c r="N221" s="45"/>
      <c r="O221" s="49"/>
      <c r="P221" s="46"/>
      <c r="Q221" s="56" t="e">
        <f>VLOOKUP(P221,'2. list used packaging material'!$A:$D,4,FALSE)</f>
        <v>#N/A</v>
      </c>
      <c r="R221" s="3"/>
      <c r="S221" s="1"/>
      <c r="T221" s="56" t="e">
        <f>VLOOKUP(S221,'2. list used packaging material'!$A:$D,4,FALSE)</f>
        <v>#N/A</v>
      </c>
      <c r="U221" s="3"/>
      <c r="V221" s="1"/>
      <c r="W221" s="56" t="e">
        <f>VLOOKUP(V221,'2. list used packaging material'!$A:$D,4,FALSE)</f>
        <v>#N/A</v>
      </c>
      <c r="X221" s="3"/>
      <c r="Y221" s="1"/>
      <c r="Z221" s="56" t="e">
        <f>VLOOKUP(Y221,'2. list used packaging material'!$A:$D,4,FALSE)</f>
        <v>#N/A</v>
      </c>
      <c r="AA221" s="3"/>
      <c r="AB221" s="3"/>
      <c r="AC221" s="3"/>
      <c r="AD221" s="55"/>
      <c r="AE221" s="1"/>
      <c r="AF221" s="56" t="e">
        <f>VLOOKUP(AE221,'2. list used packaging material'!$A:$D,4,FALSE)</f>
        <v>#N/A</v>
      </c>
      <c r="AG221" s="3"/>
      <c r="AH221" s="1"/>
      <c r="AI221" s="56" t="e">
        <f>VLOOKUP(AH221,'2. list used packaging material'!$A:$D,4,FALSE)</f>
        <v>#N/A</v>
      </c>
      <c r="AJ221" s="3"/>
      <c r="AK221" s="1"/>
      <c r="AL221" s="56" t="e">
        <f>VLOOKUP(AK221,'2. list used packaging material'!$A:$D,4,FALSE)</f>
        <v>#N/A</v>
      </c>
      <c r="AM221" s="3"/>
    </row>
    <row r="222" spans="2:39" x14ac:dyDescent="0.25">
      <c r="B222" s="54"/>
      <c r="C222" s="55"/>
      <c r="D222" s="55"/>
      <c r="E222" s="55"/>
      <c r="F222" s="55"/>
      <c r="G222" s="55"/>
      <c r="H222" s="1"/>
      <c r="I222" s="56" t="e">
        <f>VLOOKUP(H222,'2. list used packaging material'!A:D,4,FALSE)</f>
        <v>#N/A</v>
      </c>
      <c r="J222" s="41"/>
      <c r="K222" s="3"/>
      <c r="L222" s="3"/>
      <c r="M222" s="3"/>
      <c r="N222" s="45"/>
      <c r="O222" s="49"/>
      <c r="P222" s="46"/>
      <c r="Q222" s="56" t="e">
        <f>VLOOKUP(P222,'2. list used packaging material'!$A:$D,4,FALSE)</f>
        <v>#N/A</v>
      </c>
      <c r="R222" s="3"/>
      <c r="S222" s="1"/>
      <c r="T222" s="56" t="e">
        <f>VLOOKUP(S222,'2. list used packaging material'!$A:$D,4,FALSE)</f>
        <v>#N/A</v>
      </c>
      <c r="U222" s="3"/>
      <c r="V222" s="1"/>
      <c r="W222" s="56" t="e">
        <f>VLOOKUP(V222,'2. list used packaging material'!$A:$D,4,FALSE)</f>
        <v>#N/A</v>
      </c>
      <c r="X222" s="3"/>
      <c r="Y222" s="1"/>
      <c r="Z222" s="56" t="e">
        <f>VLOOKUP(Y222,'2. list used packaging material'!$A:$D,4,FALSE)</f>
        <v>#N/A</v>
      </c>
      <c r="AA222" s="3"/>
      <c r="AB222" s="3"/>
      <c r="AC222" s="3"/>
      <c r="AD222" s="55"/>
      <c r="AE222" s="1"/>
      <c r="AF222" s="56" t="e">
        <f>VLOOKUP(AE222,'2. list used packaging material'!$A:$D,4,FALSE)</f>
        <v>#N/A</v>
      </c>
      <c r="AG222" s="3"/>
      <c r="AH222" s="1"/>
      <c r="AI222" s="56" t="e">
        <f>VLOOKUP(AH222,'2. list used packaging material'!$A:$D,4,FALSE)</f>
        <v>#N/A</v>
      </c>
      <c r="AJ222" s="3"/>
      <c r="AK222" s="1"/>
      <c r="AL222" s="56" t="e">
        <f>VLOOKUP(AK222,'2. list used packaging material'!$A:$D,4,FALSE)</f>
        <v>#N/A</v>
      </c>
      <c r="AM222" s="3"/>
    </row>
    <row r="223" spans="2:39" x14ac:dyDescent="0.25">
      <c r="B223" s="54"/>
      <c r="C223" s="55"/>
      <c r="D223" s="55"/>
      <c r="E223" s="55"/>
      <c r="F223" s="55"/>
      <c r="G223" s="55"/>
      <c r="H223" s="1"/>
      <c r="I223" s="56" t="e">
        <f>VLOOKUP(H223,'2. list used packaging material'!A:D,4,FALSE)</f>
        <v>#N/A</v>
      </c>
      <c r="J223" s="41"/>
      <c r="K223" s="3"/>
      <c r="L223" s="3"/>
      <c r="M223" s="3"/>
      <c r="N223" s="45"/>
      <c r="O223" s="49"/>
      <c r="P223" s="46"/>
      <c r="Q223" s="56" t="e">
        <f>VLOOKUP(P223,'2. list used packaging material'!$A:$D,4,FALSE)</f>
        <v>#N/A</v>
      </c>
      <c r="R223" s="3"/>
      <c r="S223" s="1"/>
      <c r="T223" s="56" t="e">
        <f>VLOOKUP(S223,'2. list used packaging material'!$A:$D,4,FALSE)</f>
        <v>#N/A</v>
      </c>
      <c r="U223" s="3"/>
      <c r="V223" s="1"/>
      <c r="W223" s="56" t="e">
        <f>VLOOKUP(V223,'2. list used packaging material'!$A:$D,4,FALSE)</f>
        <v>#N/A</v>
      </c>
      <c r="X223" s="3"/>
      <c r="Y223" s="1"/>
      <c r="Z223" s="56" t="e">
        <f>VLOOKUP(Y223,'2. list used packaging material'!$A:$D,4,FALSE)</f>
        <v>#N/A</v>
      </c>
      <c r="AA223" s="3"/>
      <c r="AB223" s="3"/>
      <c r="AC223" s="3"/>
      <c r="AD223" s="55"/>
      <c r="AE223" s="1"/>
      <c r="AF223" s="56" t="e">
        <f>VLOOKUP(AE223,'2. list used packaging material'!$A:$D,4,FALSE)</f>
        <v>#N/A</v>
      </c>
      <c r="AG223" s="3"/>
      <c r="AH223" s="1"/>
      <c r="AI223" s="56" t="e">
        <f>VLOOKUP(AH223,'2. list used packaging material'!$A:$D,4,FALSE)</f>
        <v>#N/A</v>
      </c>
      <c r="AJ223" s="3"/>
      <c r="AK223" s="1"/>
      <c r="AL223" s="56" t="e">
        <f>VLOOKUP(AK223,'2. list used packaging material'!$A:$D,4,FALSE)</f>
        <v>#N/A</v>
      </c>
      <c r="AM223" s="3"/>
    </row>
    <row r="224" spans="2:39" x14ac:dyDescent="0.25">
      <c r="B224" s="54"/>
      <c r="C224" s="55"/>
      <c r="D224" s="55"/>
      <c r="E224" s="55"/>
      <c r="F224" s="55"/>
      <c r="G224" s="55"/>
      <c r="H224" s="1"/>
      <c r="I224" s="56" t="e">
        <f>VLOOKUP(H224,'2. list used packaging material'!A:D,4,FALSE)</f>
        <v>#N/A</v>
      </c>
      <c r="J224" s="41"/>
      <c r="K224" s="3"/>
      <c r="L224" s="3"/>
      <c r="M224" s="3"/>
      <c r="N224" s="45"/>
      <c r="O224" s="49"/>
      <c r="P224" s="46"/>
      <c r="Q224" s="56" t="e">
        <f>VLOOKUP(P224,'2. list used packaging material'!$A:$D,4,FALSE)</f>
        <v>#N/A</v>
      </c>
      <c r="R224" s="3"/>
      <c r="S224" s="1"/>
      <c r="T224" s="56" t="e">
        <f>VLOOKUP(S224,'2. list used packaging material'!$A:$D,4,FALSE)</f>
        <v>#N/A</v>
      </c>
      <c r="U224" s="3"/>
      <c r="V224" s="1"/>
      <c r="W224" s="56" t="e">
        <f>VLOOKUP(V224,'2. list used packaging material'!$A:$D,4,FALSE)</f>
        <v>#N/A</v>
      </c>
      <c r="X224" s="3"/>
      <c r="Y224" s="1"/>
      <c r="Z224" s="56" t="e">
        <f>VLOOKUP(Y224,'2. list used packaging material'!$A:$D,4,FALSE)</f>
        <v>#N/A</v>
      </c>
      <c r="AA224" s="3"/>
      <c r="AB224" s="3"/>
      <c r="AC224" s="3"/>
      <c r="AD224" s="55"/>
      <c r="AE224" s="1"/>
      <c r="AF224" s="56" t="e">
        <f>VLOOKUP(AE224,'2. list used packaging material'!$A:$D,4,FALSE)</f>
        <v>#N/A</v>
      </c>
      <c r="AG224" s="3"/>
      <c r="AH224" s="1"/>
      <c r="AI224" s="56" t="e">
        <f>VLOOKUP(AH224,'2. list used packaging material'!$A:$D,4,FALSE)</f>
        <v>#N/A</v>
      </c>
      <c r="AJ224" s="3"/>
      <c r="AK224" s="1"/>
      <c r="AL224" s="56" t="e">
        <f>VLOOKUP(AK224,'2. list used packaging material'!$A:$D,4,FALSE)</f>
        <v>#N/A</v>
      </c>
      <c r="AM224" s="3"/>
    </row>
    <row r="225" spans="2:39" x14ac:dyDescent="0.25">
      <c r="B225" s="54"/>
      <c r="C225" s="55"/>
      <c r="D225" s="55"/>
      <c r="E225" s="55"/>
      <c r="F225" s="55"/>
      <c r="G225" s="55"/>
      <c r="H225" s="1"/>
      <c r="I225" s="56" t="e">
        <f>VLOOKUP(H225,'2. list used packaging material'!A:D,4,FALSE)</f>
        <v>#N/A</v>
      </c>
      <c r="J225" s="41"/>
      <c r="K225" s="3"/>
      <c r="L225" s="3"/>
      <c r="M225" s="3"/>
      <c r="N225" s="45"/>
      <c r="O225" s="49"/>
      <c r="P225" s="46"/>
      <c r="Q225" s="56" t="e">
        <f>VLOOKUP(P225,'2. list used packaging material'!$A:$D,4,FALSE)</f>
        <v>#N/A</v>
      </c>
      <c r="R225" s="3"/>
      <c r="S225" s="1"/>
      <c r="T225" s="56" t="e">
        <f>VLOOKUP(S225,'2. list used packaging material'!$A:$D,4,FALSE)</f>
        <v>#N/A</v>
      </c>
      <c r="U225" s="3"/>
      <c r="V225" s="1"/>
      <c r="W225" s="56" t="e">
        <f>VLOOKUP(V225,'2. list used packaging material'!$A:$D,4,FALSE)</f>
        <v>#N/A</v>
      </c>
      <c r="X225" s="3"/>
      <c r="Y225" s="1"/>
      <c r="Z225" s="56" t="e">
        <f>VLOOKUP(Y225,'2. list used packaging material'!$A:$D,4,FALSE)</f>
        <v>#N/A</v>
      </c>
      <c r="AA225" s="3"/>
      <c r="AB225" s="3"/>
      <c r="AC225" s="3"/>
      <c r="AD225" s="55"/>
      <c r="AE225" s="1"/>
      <c r="AF225" s="56" t="e">
        <f>VLOOKUP(AE225,'2. list used packaging material'!$A:$D,4,FALSE)</f>
        <v>#N/A</v>
      </c>
      <c r="AG225" s="3"/>
      <c r="AH225" s="1"/>
      <c r="AI225" s="56" t="e">
        <f>VLOOKUP(AH225,'2. list used packaging material'!$A:$D,4,FALSE)</f>
        <v>#N/A</v>
      </c>
      <c r="AJ225" s="3"/>
      <c r="AK225" s="1"/>
      <c r="AL225" s="56" t="e">
        <f>VLOOKUP(AK225,'2. list used packaging material'!$A:$D,4,FALSE)</f>
        <v>#N/A</v>
      </c>
      <c r="AM225" s="3"/>
    </row>
    <row r="226" spans="2:39" x14ac:dyDescent="0.25">
      <c r="B226" s="54"/>
      <c r="C226" s="55"/>
      <c r="D226" s="55"/>
      <c r="E226" s="55"/>
      <c r="F226" s="55"/>
      <c r="G226" s="55"/>
      <c r="H226" s="1"/>
      <c r="I226" s="56" t="e">
        <f>VLOOKUP(H226,'2. list used packaging material'!A:D,4,FALSE)</f>
        <v>#N/A</v>
      </c>
      <c r="J226" s="41"/>
      <c r="K226" s="3"/>
      <c r="L226" s="3"/>
      <c r="M226" s="3"/>
      <c r="N226" s="45"/>
      <c r="O226" s="49"/>
      <c r="P226" s="46"/>
      <c r="Q226" s="56" t="e">
        <f>VLOOKUP(P226,'2. list used packaging material'!$A:$D,4,FALSE)</f>
        <v>#N/A</v>
      </c>
      <c r="R226" s="3"/>
      <c r="S226" s="1"/>
      <c r="T226" s="56" t="e">
        <f>VLOOKUP(S226,'2. list used packaging material'!$A:$D,4,FALSE)</f>
        <v>#N/A</v>
      </c>
      <c r="U226" s="3"/>
      <c r="V226" s="1"/>
      <c r="W226" s="56" t="e">
        <f>VLOOKUP(V226,'2. list used packaging material'!$A:$D,4,FALSE)</f>
        <v>#N/A</v>
      </c>
      <c r="X226" s="3"/>
      <c r="Y226" s="1"/>
      <c r="Z226" s="56" t="e">
        <f>VLOOKUP(Y226,'2. list used packaging material'!$A:$D,4,FALSE)</f>
        <v>#N/A</v>
      </c>
      <c r="AA226" s="3"/>
      <c r="AB226" s="3"/>
      <c r="AC226" s="3"/>
      <c r="AD226" s="55"/>
      <c r="AE226" s="1"/>
      <c r="AF226" s="56" t="e">
        <f>VLOOKUP(AE226,'2. list used packaging material'!$A:$D,4,FALSE)</f>
        <v>#N/A</v>
      </c>
      <c r="AG226" s="3"/>
      <c r="AH226" s="1"/>
      <c r="AI226" s="56" t="e">
        <f>VLOOKUP(AH226,'2. list used packaging material'!$A:$D,4,FALSE)</f>
        <v>#N/A</v>
      </c>
      <c r="AJ226" s="3"/>
      <c r="AK226" s="1"/>
      <c r="AL226" s="56" t="e">
        <f>VLOOKUP(AK226,'2. list used packaging material'!$A:$D,4,FALSE)</f>
        <v>#N/A</v>
      </c>
      <c r="AM226" s="3"/>
    </row>
    <row r="227" spans="2:39" x14ac:dyDescent="0.25">
      <c r="B227" s="54"/>
      <c r="C227" s="55"/>
      <c r="D227" s="55"/>
      <c r="E227" s="55"/>
      <c r="F227" s="55"/>
      <c r="G227" s="55"/>
      <c r="H227" s="1"/>
      <c r="I227" s="56" t="e">
        <f>VLOOKUP(H227,'2. list used packaging material'!A:D,4,FALSE)</f>
        <v>#N/A</v>
      </c>
      <c r="J227" s="41"/>
      <c r="K227" s="3"/>
      <c r="L227" s="3"/>
      <c r="M227" s="3"/>
      <c r="N227" s="45"/>
      <c r="O227" s="49"/>
      <c r="P227" s="46"/>
      <c r="Q227" s="56" t="e">
        <f>VLOOKUP(P227,'2. list used packaging material'!$A:$D,4,FALSE)</f>
        <v>#N/A</v>
      </c>
      <c r="R227" s="3"/>
      <c r="S227" s="1"/>
      <c r="T227" s="56" t="e">
        <f>VLOOKUP(S227,'2. list used packaging material'!$A:$D,4,FALSE)</f>
        <v>#N/A</v>
      </c>
      <c r="U227" s="3"/>
      <c r="V227" s="1"/>
      <c r="W227" s="56" t="e">
        <f>VLOOKUP(V227,'2. list used packaging material'!$A:$D,4,FALSE)</f>
        <v>#N/A</v>
      </c>
      <c r="X227" s="3"/>
      <c r="Y227" s="1"/>
      <c r="Z227" s="56" t="e">
        <f>VLOOKUP(Y227,'2. list used packaging material'!$A:$D,4,FALSE)</f>
        <v>#N/A</v>
      </c>
      <c r="AA227" s="3"/>
      <c r="AB227" s="3"/>
      <c r="AC227" s="3"/>
      <c r="AD227" s="55"/>
      <c r="AE227" s="1"/>
      <c r="AF227" s="56" t="e">
        <f>VLOOKUP(AE227,'2. list used packaging material'!$A:$D,4,FALSE)</f>
        <v>#N/A</v>
      </c>
      <c r="AG227" s="3"/>
      <c r="AH227" s="1"/>
      <c r="AI227" s="56" t="e">
        <f>VLOOKUP(AH227,'2. list used packaging material'!$A:$D,4,FALSE)</f>
        <v>#N/A</v>
      </c>
      <c r="AJ227" s="3"/>
      <c r="AK227" s="1"/>
      <c r="AL227" s="56" t="e">
        <f>VLOOKUP(AK227,'2. list used packaging material'!$A:$D,4,FALSE)</f>
        <v>#N/A</v>
      </c>
      <c r="AM227" s="3"/>
    </row>
    <row r="228" spans="2:39" x14ac:dyDescent="0.25">
      <c r="B228" s="54"/>
      <c r="C228" s="55"/>
      <c r="D228" s="55"/>
      <c r="E228" s="55"/>
      <c r="F228" s="55"/>
      <c r="G228" s="55"/>
      <c r="H228" s="1"/>
      <c r="I228" s="56" t="e">
        <f>VLOOKUP(H228,'2. list used packaging material'!A:D,4,FALSE)</f>
        <v>#N/A</v>
      </c>
      <c r="J228" s="41"/>
      <c r="K228" s="3"/>
      <c r="L228" s="3"/>
      <c r="M228" s="3"/>
      <c r="N228" s="45"/>
      <c r="O228" s="49"/>
      <c r="P228" s="46"/>
      <c r="Q228" s="56" t="e">
        <f>VLOOKUP(P228,'2. list used packaging material'!$A:$D,4,FALSE)</f>
        <v>#N/A</v>
      </c>
      <c r="R228" s="3"/>
      <c r="S228" s="1"/>
      <c r="T228" s="56" t="e">
        <f>VLOOKUP(S228,'2. list used packaging material'!$A:$D,4,FALSE)</f>
        <v>#N/A</v>
      </c>
      <c r="U228" s="3"/>
      <c r="V228" s="1"/>
      <c r="W228" s="56" t="e">
        <f>VLOOKUP(V228,'2. list used packaging material'!$A:$D,4,FALSE)</f>
        <v>#N/A</v>
      </c>
      <c r="X228" s="3"/>
      <c r="Y228" s="1"/>
      <c r="Z228" s="56" t="e">
        <f>VLOOKUP(Y228,'2. list used packaging material'!$A:$D,4,FALSE)</f>
        <v>#N/A</v>
      </c>
      <c r="AA228" s="3"/>
      <c r="AB228" s="3"/>
      <c r="AC228" s="3"/>
      <c r="AD228" s="55"/>
      <c r="AE228" s="1"/>
      <c r="AF228" s="56" t="e">
        <f>VLOOKUP(AE228,'2. list used packaging material'!$A:$D,4,FALSE)</f>
        <v>#N/A</v>
      </c>
      <c r="AG228" s="3"/>
      <c r="AH228" s="1"/>
      <c r="AI228" s="56" t="e">
        <f>VLOOKUP(AH228,'2. list used packaging material'!$A:$D,4,FALSE)</f>
        <v>#N/A</v>
      </c>
      <c r="AJ228" s="3"/>
      <c r="AK228" s="1"/>
      <c r="AL228" s="56" t="e">
        <f>VLOOKUP(AK228,'2. list used packaging material'!$A:$D,4,FALSE)</f>
        <v>#N/A</v>
      </c>
      <c r="AM228" s="3"/>
    </row>
    <row r="229" spans="2:39" x14ac:dyDescent="0.25">
      <c r="B229" s="54"/>
      <c r="C229" s="55"/>
      <c r="D229" s="55"/>
      <c r="E229" s="55"/>
      <c r="F229" s="55"/>
      <c r="G229" s="55"/>
      <c r="H229" s="1"/>
      <c r="I229" s="56" t="e">
        <f>VLOOKUP(H229,'2. list used packaging material'!A:D,4,FALSE)</f>
        <v>#N/A</v>
      </c>
      <c r="J229" s="41"/>
      <c r="K229" s="3"/>
      <c r="L229" s="3"/>
      <c r="M229" s="3"/>
      <c r="N229" s="45"/>
      <c r="O229" s="49"/>
      <c r="P229" s="46"/>
      <c r="Q229" s="56" t="e">
        <f>VLOOKUP(P229,'2. list used packaging material'!$A:$D,4,FALSE)</f>
        <v>#N/A</v>
      </c>
      <c r="R229" s="3"/>
      <c r="S229" s="1"/>
      <c r="T229" s="56" t="e">
        <f>VLOOKUP(S229,'2. list used packaging material'!$A:$D,4,FALSE)</f>
        <v>#N/A</v>
      </c>
      <c r="U229" s="3"/>
      <c r="V229" s="1"/>
      <c r="W229" s="56" t="e">
        <f>VLOOKUP(V229,'2. list used packaging material'!$A:$D,4,FALSE)</f>
        <v>#N/A</v>
      </c>
      <c r="X229" s="3"/>
      <c r="Y229" s="1"/>
      <c r="Z229" s="56" t="e">
        <f>VLOOKUP(Y229,'2. list used packaging material'!$A:$D,4,FALSE)</f>
        <v>#N/A</v>
      </c>
      <c r="AA229" s="3"/>
      <c r="AB229" s="3"/>
      <c r="AC229" s="3"/>
      <c r="AD229" s="55"/>
      <c r="AE229" s="1"/>
      <c r="AF229" s="56" t="e">
        <f>VLOOKUP(AE229,'2. list used packaging material'!$A:$D,4,FALSE)</f>
        <v>#N/A</v>
      </c>
      <c r="AG229" s="3"/>
      <c r="AH229" s="1"/>
      <c r="AI229" s="56" t="e">
        <f>VLOOKUP(AH229,'2. list used packaging material'!$A:$D,4,FALSE)</f>
        <v>#N/A</v>
      </c>
      <c r="AJ229" s="3"/>
      <c r="AK229" s="1"/>
      <c r="AL229" s="56" t="e">
        <f>VLOOKUP(AK229,'2. list used packaging material'!$A:$D,4,FALSE)</f>
        <v>#N/A</v>
      </c>
      <c r="AM229" s="3"/>
    </row>
    <row r="230" spans="2:39" x14ac:dyDescent="0.25">
      <c r="B230" s="54"/>
      <c r="C230" s="55"/>
      <c r="D230" s="55"/>
      <c r="E230" s="55"/>
      <c r="F230" s="55"/>
      <c r="G230" s="55"/>
      <c r="H230" s="1"/>
      <c r="I230" s="56" t="e">
        <f>VLOOKUP(H230,'2. list used packaging material'!A:D,4,FALSE)</f>
        <v>#N/A</v>
      </c>
      <c r="J230" s="41"/>
      <c r="K230" s="3"/>
      <c r="L230" s="3"/>
      <c r="M230" s="3"/>
      <c r="N230" s="45"/>
      <c r="O230" s="49"/>
      <c r="P230" s="46"/>
      <c r="Q230" s="56" t="e">
        <f>VLOOKUP(P230,'2. list used packaging material'!$A:$D,4,FALSE)</f>
        <v>#N/A</v>
      </c>
      <c r="R230" s="3"/>
      <c r="S230" s="1"/>
      <c r="T230" s="56" t="e">
        <f>VLOOKUP(S230,'2. list used packaging material'!$A:$D,4,FALSE)</f>
        <v>#N/A</v>
      </c>
      <c r="U230" s="3"/>
      <c r="V230" s="1"/>
      <c r="W230" s="56" t="e">
        <f>VLOOKUP(V230,'2. list used packaging material'!$A:$D,4,FALSE)</f>
        <v>#N/A</v>
      </c>
      <c r="X230" s="3"/>
      <c r="Y230" s="1"/>
      <c r="Z230" s="56" t="e">
        <f>VLOOKUP(Y230,'2. list used packaging material'!$A:$D,4,FALSE)</f>
        <v>#N/A</v>
      </c>
      <c r="AA230" s="3"/>
      <c r="AB230" s="3"/>
      <c r="AC230" s="3"/>
      <c r="AD230" s="55"/>
      <c r="AE230" s="1"/>
      <c r="AF230" s="56" t="e">
        <f>VLOOKUP(AE230,'2. list used packaging material'!$A:$D,4,FALSE)</f>
        <v>#N/A</v>
      </c>
      <c r="AG230" s="3"/>
      <c r="AH230" s="1"/>
      <c r="AI230" s="56" t="e">
        <f>VLOOKUP(AH230,'2. list used packaging material'!$A:$D,4,FALSE)</f>
        <v>#N/A</v>
      </c>
      <c r="AJ230" s="3"/>
      <c r="AK230" s="1"/>
      <c r="AL230" s="56" t="e">
        <f>VLOOKUP(AK230,'2. list used packaging material'!$A:$D,4,FALSE)</f>
        <v>#N/A</v>
      </c>
      <c r="AM230" s="3"/>
    </row>
    <row r="231" spans="2:39" x14ac:dyDescent="0.25">
      <c r="B231" s="54"/>
      <c r="C231" s="55"/>
      <c r="D231" s="55"/>
      <c r="E231" s="55"/>
      <c r="F231" s="55"/>
      <c r="G231" s="55"/>
      <c r="H231" s="1"/>
      <c r="I231" s="56" t="e">
        <f>VLOOKUP(H231,'2. list used packaging material'!A:D,4,FALSE)</f>
        <v>#N/A</v>
      </c>
      <c r="J231" s="41"/>
      <c r="K231" s="3"/>
      <c r="L231" s="3"/>
      <c r="M231" s="3"/>
      <c r="N231" s="45"/>
      <c r="O231" s="49"/>
      <c r="P231" s="46"/>
      <c r="Q231" s="56" t="e">
        <f>VLOOKUP(P231,'2. list used packaging material'!$A:$D,4,FALSE)</f>
        <v>#N/A</v>
      </c>
      <c r="R231" s="3"/>
      <c r="S231" s="1"/>
      <c r="T231" s="56" t="e">
        <f>VLOOKUP(S231,'2. list used packaging material'!$A:$D,4,FALSE)</f>
        <v>#N/A</v>
      </c>
      <c r="U231" s="3"/>
      <c r="V231" s="1"/>
      <c r="W231" s="56" t="e">
        <f>VLOOKUP(V231,'2. list used packaging material'!$A:$D,4,FALSE)</f>
        <v>#N/A</v>
      </c>
      <c r="X231" s="3"/>
      <c r="Y231" s="1"/>
      <c r="Z231" s="56" t="e">
        <f>VLOOKUP(Y231,'2. list used packaging material'!$A:$D,4,FALSE)</f>
        <v>#N/A</v>
      </c>
      <c r="AA231" s="3"/>
      <c r="AB231" s="3"/>
      <c r="AC231" s="3"/>
      <c r="AD231" s="55"/>
      <c r="AE231" s="1"/>
      <c r="AF231" s="56" t="e">
        <f>VLOOKUP(AE231,'2. list used packaging material'!$A:$D,4,FALSE)</f>
        <v>#N/A</v>
      </c>
      <c r="AG231" s="3"/>
      <c r="AH231" s="1"/>
      <c r="AI231" s="56" t="e">
        <f>VLOOKUP(AH231,'2. list used packaging material'!$A:$D,4,FALSE)</f>
        <v>#N/A</v>
      </c>
      <c r="AJ231" s="3"/>
      <c r="AK231" s="1"/>
      <c r="AL231" s="56" t="e">
        <f>VLOOKUP(AK231,'2. list used packaging material'!$A:$D,4,FALSE)</f>
        <v>#N/A</v>
      </c>
      <c r="AM231" s="3"/>
    </row>
    <row r="232" spans="2:39" x14ac:dyDescent="0.25">
      <c r="B232" s="54"/>
      <c r="C232" s="55"/>
      <c r="D232" s="55"/>
      <c r="E232" s="55"/>
      <c r="F232" s="55"/>
      <c r="G232" s="55"/>
      <c r="H232" s="1"/>
      <c r="I232" s="56" t="e">
        <f>VLOOKUP(H232,'2. list used packaging material'!A:D,4,FALSE)</f>
        <v>#N/A</v>
      </c>
      <c r="J232" s="41"/>
      <c r="K232" s="3"/>
      <c r="L232" s="3"/>
      <c r="M232" s="3"/>
      <c r="N232" s="45"/>
      <c r="O232" s="49"/>
      <c r="P232" s="46"/>
      <c r="Q232" s="56" t="e">
        <f>VLOOKUP(P232,'2. list used packaging material'!$A:$D,4,FALSE)</f>
        <v>#N/A</v>
      </c>
      <c r="R232" s="3"/>
      <c r="S232" s="1"/>
      <c r="T232" s="56" t="e">
        <f>VLOOKUP(S232,'2. list used packaging material'!$A:$D,4,FALSE)</f>
        <v>#N/A</v>
      </c>
      <c r="U232" s="3"/>
      <c r="V232" s="1"/>
      <c r="W232" s="56" t="e">
        <f>VLOOKUP(V232,'2. list used packaging material'!$A:$D,4,FALSE)</f>
        <v>#N/A</v>
      </c>
      <c r="X232" s="3"/>
      <c r="Y232" s="1"/>
      <c r="Z232" s="56" t="e">
        <f>VLOOKUP(Y232,'2. list used packaging material'!$A:$D,4,FALSE)</f>
        <v>#N/A</v>
      </c>
      <c r="AA232" s="3"/>
      <c r="AB232" s="3"/>
      <c r="AC232" s="3"/>
      <c r="AD232" s="55"/>
      <c r="AE232" s="1"/>
      <c r="AF232" s="56" t="e">
        <f>VLOOKUP(AE232,'2. list used packaging material'!$A:$D,4,FALSE)</f>
        <v>#N/A</v>
      </c>
      <c r="AG232" s="3"/>
      <c r="AH232" s="1"/>
      <c r="AI232" s="56" t="e">
        <f>VLOOKUP(AH232,'2. list used packaging material'!$A:$D,4,FALSE)</f>
        <v>#N/A</v>
      </c>
      <c r="AJ232" s="3"/>
      <c r="AK232" s="1"/>
      <c r="AL232" s="56" t="e">
        <f>VLOOKUP(AK232,'2. list used packaging material'!$A:$D,4,FALSE)</f>
        <v>#N/A</v>
      </c>
      <c r="AM232" s="3"/>
    </row>
    <row r="233" spans="2:39" x14ac:dyDescent="0.25">
      <c r="B233" s="54"/>
      <c r="C233" s="55"/>
      <c r="D233" s="55"/>
      <c r="E233" s="55"/>
      <c r="F233" s="55"/>
      <c r="G233" s="55"/>
      <c r="H233" s="1"/>
      <c r="I233" s="56" t="e">
        <f>VLOOKUP(H233,'2. list used packaging material'!A:D,4,FALSE)</f>
        <v>#N/A</v>
      </c>
      <c r="J233" s="41"/>
      <c r="K233" s="3"/>
      <c r="L233" s="3"/>
      <c r="M233" s="3"/>
      <c r="N233" s="45"/>
      <c r="O233" s="49"/>
      <c r="P233" s="46"/>
      <c r="Q233" s="56" t="e">
        <f>VLOOKUP(P233,'2. list used packaging material'!$A:$D,4,FALSE)</f>
        <v>#N/A</v>
      </c>
      <c r="R233" s="3"/>
      <c r="S233" s="1"/>
      <c r="T233" s="56" t="e">
        <f>VLOOKUP(S233,'2. list used packaging material'!$A:$D,4,FALSE)</f>
        <v>#N/A</v>
      </c>
      <c r="U233" s="3"/>
      <c r="V233" s="1"/>
      <c r="W233" s="56" t="e">
        <f>VLOOKUP(V233,'2. list used packaging material'!$A:$D,4,FALSE)</f>
        <v>#N/A</v>
      </c>
      <c r="X233" s="3"/>
      <c r="Y233" s="1"/>
      <c r="Z233" s="56" t="e">
        <f>VLOOKUP(Y233,'2. list used packaging material'!$A:$D,4,FALSE)</f>
        <v>#N/A</v>
      </c>
      <c r="AA233" s="3"/>
      <c r="AB233" s="3"/>
      <c r="AC233" s="3"/>
      <c r="AD233" s="55"/>
      <c r="AE233" s="1"/>
      <c r="AF233" s="56" t="e">
        <f>VLOOKUP(AE233,'2. list used packaging material'!$A:$D,4,FALSE)</f>
        <v>#N/A</v>
      </c>
      <c r="AG233" s="3"/>
      <c r="AH233" s="1"/>
      <c r="AI233" s="56" t="e">
        <f>VLOOKUP(AH233,'2. list used packaging material'!$A:$D,4,FALSE)</f>
        <v>#N/A</v>
      </c>
      <c r="AJ233" s="3"/>
      <c r="AK233" s="1"/>
      <c r="AL233" s="56" t="e">
        <f>VLOOKUP(AK233,'2. list used packaging material'!$A:$D,4,FALSE)</f>
        <v>#N/A</v>
      </c>
      <c r="AM233" s="3"/>
    </row>
    <row r="234" spans="2:39" x14ac:dyDescent="0.25">
      <c r="B234" s="54"/>
      <c r="C234" s="55"/>
      <c r="D234" s="55"/>
      <c r="E234" s="55"/>
      <c r="F234" s="55"/>
      <c r="G234" s="55"/>
      <c r="H234" s="1"/>
      <c r="I234" s="56" t="e">
        <f>VLOOKUP(H234,'2. list used packaging material'!A:D,4,FALSE)</f>
        <v>#N/A</v>
      </c>
      <c r="J234" s="41"/>
      <c r="K234" s="3"/>
      <c r="L234" s="3"/>
      <c r="M234" s="3"/>
      <c r="N234" s="45"/>
      <c r="O234" s="49"/>
      <c r="P234" s="46"/>
      <c r="Q234" s="56" t="e">
        <f>VLOOKUP(P234,'2. list used packaging material'!$A:$D,4,FALSE)</f>
        <v>#N/A</v>
      </c>
      <c r="R234" s="3"/>
      <c r="S234" s="1"/>
      <c r="T234" s="56" t="e">
        <f>VLOOKUP(S234,'2. list used packaging material'!$A:$D,4,FALSE)</f>
        <v>#N/A</v>
      </c>
      <c r="U234" s="3"/>
      <c r="V234" s="1"/>
      <c r="W234" s="56" t="e">
        <f>VLOOKUP(V234,'2. list used packaging material'!$A:$D,4,FALSE)</f>
        <v>#N/A</v>
      </c>
      <c r="X234" s="3"/>
      <c r="Y234" s="1"/>
      <c r="Z234" s="56" t="e">
        <f>VLOOKUP(Y234,'2. list used packaging material'!$A:$D,4,FALSE)</f>
        <v>#N/A</v>
      </c>
      <c r="AA234" s="3"/>
      <c r="AB234" s="3"/>
      <c r="AC234" s="3"/>
      <c r="AD234" s="55"/>
      <c r="AE234" s="1"/>
      <c r="AF234" s="56" t="e">
        <f>VLOOKUP(AE234,'2. list used packaging material'!$A:$D,4,FALSE)</f>
        <v>#N/A</v>
      </c>
      <c r="AG234" s="3"/>
      <c r="AH234" s="1"/>
      <c r="AI234" s="56" t="e">
        <f>VLOOKUP(AH234,'2. list used packaging material'!$A:$D,4,FALSE)</f>
        <v>#N/A</v>
      </c>
      <c r="AJ234" s="3"/>
      <c r="AK234" s="1"/>
      <c r="AL234" s="56" t="e">
        <f>VLOOKUP(AK234,'2. list used packaging material'!$A:$D,4,FALSE)</f>
        <v>#N/A</v>
      </c>
      <c r="AM234" s="3"/>
    </row>
    <row r="235" spans="2:39" x14ac:dyDescent="0.25">
      <c r="B235" s="54"/>
      <c r="C235" s="55"/>
      <c r="D235" s="55"/>
      <c r="E235" s="55"/>
      <c r="F235" s="55"/>
      <c r="G235" s="55"/>
      <c r="H235" s="1"/>
      <c r="I235" s="56" t="e">
        <f>VLOOKUP(H235,'2. list used packaging material'!A:D,4,FALSE)</f>
        <v>#N/A</v>
      </c>
      <c r="J235" s="41"/>
      <c r="K235" s="3"/>
      <c r="L235" s="3"/>
      <c r="M235" s="3"/>
      <c r="N235" s="45"/>
      <c r="O235" s="49"/>
      <c r="P235" s="46"/>
      <c r="Q235" s="56" t="e">
        <f>VLOOKUP(P235,'2. list used packaging material'!$A:$D,4,FALSE)</f>
        <v>#N/A</v>
      </c>
      <c r="R235" s="3"/>
      <c r="S235" s="1"/>
      <c r="T235" s="56" t="e">
        <f>VLOOKUP(S235,'2. list used packaging material'!$A:$D,4,FALSE)</f>
        <v>#N/A</v>
      </c>
      <c r="U235" s="3"/>
      <c r="V235" s="1"/>
      <c r="W235" s="56" t="e">
        <f>VLOOKUP(V235,'2. list used packaging material'!$A:$D,4,FALSE)</f>
        <v>#N/A</v>
      </c>
      <c r="X235" s="3"/>
      <c r="Y235" s="1"/>
      <c r="Z235" s="56" t="e">
        <f>VLOOKUP(Y235,'2. list used packaging material'!$A:$D,4,FALSE)</f>
        <v>#N/A</v>
      </c>
      <c r="AA235" s="3"/>
      <c r="AB235" s="3"/>
      <c r="AC235" s="3"/>
      <c r="AD235" s="55"/>
      <c r="AE235" s="1"/>
      <c r="AF235" s="56" t="e">
        <f>VLOOKUP(AE235,'2. list used packaging material'!$A:$D,4,FALSE)</f>
        <v>#N/A</v>
      </c>
      <c r="AG235" s="3"/>
      <c r="AH235" s="1"/>
      <c r="AI235" s="56" t="e">
        <f>VLOOKUP(AH235,'2. list used packaging material'!$A:$D,4,FALSE)</f>
        <v>#N/A</v>
      </c>
      <c r="AJ235" s="3"/>
      <c r="AK235" s="1"/>
      <c r="AL235" s="56" t="e">
        <f>VLOOKUP(AK235,'2. list used packaging material'!$A:$D,4,FALSE)</f>
        <v>#N/A</v>
      </c>
      <c r="AM235" s="3"/>
    </row>
    <row r="236" spans="2:39" x14ac:dyDescent="0.25">
      <c r="B236" s="54"/>
      <c r="C236" s="55"/>
      <c r="D236" s="55"/>
      <c r="E236" s="55"/>
      <c r="F236" s="55"/>
      <c r="G236" s="55"/>
      <c r="H236" s="1"/>
      <c r="I236" s="56" t="e">
        <f>VLOOKUP(H236,'2. list used packaging material'!A:D,4,FALSE)</f>
        <v>#N/A</v>
      </c>
      <c r="J236" s="41"/>
      <c r="K236" s="3"/>
      <c r="L236" s="3"/>
      <c r="M236" s="3"/>
      <c r="N236" s="45"/>
      <c r="O236" s="49"/>
      <c r="P236" s="46"/>
      <c r="Q236" s="56" t="e">
        <f>VLOOKUP(P236,'2. list used packaging material'!$A:$D,4,FALSE)</f>
        <v>#N/A</v>
      </c>
      <c r="R236" s="3"/>
      <c r="S236" s="1"/>
      <c r="T236" s="56" t="e">
        <f>VLOOKUP(S236,'2. list used packaging material'!$A:$D,4,FALSE)</f>
        <v>#N/A</v>
      </c>
      <c r="U236" s="3"/>
      <c r="V236" s="1"/>
      <c r="W236" s="56" t="e">
        <f>VLOOKUP(V236,'2. list used packaging material'!$A:$D,4,FALSE)</f>
        <v>#N/A</v>
      </c>
      <c r="X236" s="3"/>
      <c r="Y236" s="1"/>
      <c r="Z236" s="56" t="e">
        <f>VLOOKUP(Y236,'2. list used packaging material'!$A:$D,4,FALSE)</f>
        <v>#N/A</v>
      </c>
      <c r="AA236" s="3"/>
      <c r="AB236" s="3"/>
      <c r="AC236" s="3"/>
      <c r="AD236" s="55"/>
      <c r="AE236" s="1"/>
      <c r="AF236" s="56" t="e">
        <f>VLOOKUP(AE236,'2. list used packaging material'!$A:$D,4,FALSE)</f>
        <v>#N/A</v>
      </c>
      <c r="AG236" s="3"/>
      <c r="AH236" s="1"/>
      <c r="AI236" s="56" t="e">
        <f>VLOOKUP(AH236,'2. list used packaging material'!$A:$D,4,FALSE)</f>
        <v>#N/A</v>
      </c>
      <c r="AJ236" s="3"/>
      <c r="AK236" s="1"/>
      <c r="AL236" s="56" t="e">
        <f>VLOOKUP(AK236,'2. list used packaging material'!$A:$D,4,FALSE)</f>
        <v>#N/A</v>
      </c>
      <c r="AM236" s="3"/>
    </row>
    <row r="237" spans="2:39" x14ac:dyDescent="0.25">
      <c r="B237" s="54"/>
      <c r="C237" s="55"/>
      <c r="D237" s="55"/>
      <c r="E237" s="55"/>
      <c r="F237" s="55"/>
      <c r="G237" s="55"/>
      <c r="H237" s="1"/>
      <c r="I237" s="56" t="e">
        <f>VLOOKUP(H237,'2. list used packaging material'!A:D,4,FALSE)</f>
        <v>#N/A</v>
      </c>
      <c r="J237" s="41"/>
      <c r="K237" s="3"/>
      <c r="L237" s="3"/>
      <c r="M237" s="3"/>
      <c r="N237" s="45"/>
      <c r="O237" s="49"/>
      <c r="P237" s="46"/>
      <c r="Q237" s="56" t="e">
        <f>VLOOKUP(P237,'2. list used packaging material'!$A:$D,4,FALSE)</f>
        <v>#N/A</v>
      </c>
      <c r="R237" s="3"/>
      <c r="S237" s="1"/>
      <c r="T237" s="56" t="e">
        <f>VLOOKUP(S237,'2. list used packaging material'!$A:$D,4,FALSE)</f>
        <v>#N/A</v>
      </c>
      <c r="U237" s="3"/>
      <c r="V237" s="1"/>
      <c r="W237" s="56" t="e">
        <f>VLOOKUP(V237,'2. list used packaging material'!$A:$D,4,FALSE)</f>
        <v>#N/A</v>
      </c>
      <c r="X237" s="3"/>
      <c r="Y237" s="1"/>
      <c r="Z237" s="56" t="e">
        <f>VLOOKUP(Y237,'2. list used packaging material'!$A:$D,4,FALSE)</f>
        <v>#N/A</v>
      </c>
      <c r="AA237" s="3"/>
      <c r="AB237" s="3"/>
      <c r="AC237" s="3"/>
      <c r="AD237" s="55"/>
      <c r="AE237" s="1"/>
      <c r="AF237" s="56" t="e">
        <f>VLOOKUP(AE237,'2. list used packaging material'!$A:$D,4,FALSE)</f>
        <v>#N/A</v>
      </c>
      <c r="AG237" s="3"/>
      <c r="AH237" s="1"/>
      <c r="AI237" s="56" t="e">
        <f>VLOOKUP(AH237,'2. list used packaging material'!$A:$D,4,FALSE)</f>
        <v>#N/A</v>
      </c>
      <c r="AJ237" s="3"/>
      <c r="AK237" s="1"/>
      <c r="AL237" s="56" t="e">
        <f>VLOOKUP(AK237,'2. list used packaging material'!$A:$D,4,FALSE)</f>
        <v>#N/A</v>
      </c>
      <c r="AM237" s="3"/>
    </row>
    <row r="238" spans="2:39" x14ac:dyDescent="0.25">
      <c r="B238" s="54"/>
      <c r="C238" s="55"/>
      <c r="D238" s="55"/>
      <c r="E238" s="55"/>
      <c r="F238" s="55"/>
      <c r="G238" s="55"/>
      <c r="H238" s="1"/>
      <c r="I238" s="56" t="e">
        <f>VLOOKUP(H238,'2. list used packaging material'!A:D,4,FALSE)</f>
        <v>#N/A</v>
      </c>
      <c r="J238" s="41"/>
      <c r="K238" s="3"/>
      <c r="L238" s="3"/>
      <c r="M238" s="3"/>
      <c r="N238" s="45"/>
      <c r="O238" s="49"/>
      <c r="P238" s="46"/>
      <c r="Q238" s="56" t="e">
        <f>VLOOKUP(P238,'2. list used packaging material'!$A:$D,4,FALSE)</f>
        <v>#N/A</v>
      </c>
      <c r="R238" s="3"/>
      <c r="S238" s="1"/>
      <c r="T238" s="56" t="e">
        <f>VLOOKUP(S238,'2. list used packaging material'!$A:$D,4,FALSE)</f>
        <v>#N/A</v>
      </c>
      <c r="U238" s="3"/>
      <c r="V238" s="1"/>
      <c r="W238" s="56" t="e">
        <f>VLOOKUP(V238,'2. list used packaging material'!$A:$D,4,FALSE)</f>
        <v>#N/A</v>
      </c>
      <c r="X238" s="3"/>
      <c r="Y238" s="1"/>
      <c r="Z238" s="56" t="e">
        <f>VLOOKUP(Y238,'2. list used packaging material'!$A:$D,4,FALSE)</f>
        <v>#N/A</v>
      </c>
      <c r="AA238" s="3"/>
      <c r="AB238" s="3"/>
      <c r="AC238" s="3"/>
      <c r="AD238" s="55"/>
      <c r="AE238" s="1"/>
      <c r="AF238" s="56" t="e">
        <f>VLOOKUP(AE238,'2. list used packaging material'!$A:$D,4,FALSE)</f>
        <v>#N/A</v>
      </c>
      <c r="AG238" s="3"/>
      <c r="AH238" s="1"/>
      <c r="AI238" s="56" t="e">
        <f>VLOOKUP(AH238,'2. list used packaging material'!$A:$D,4,FALSE)</f>
        <v>#N/A</v>
      </c>
      <c r="AJ238" s="3"/>
      <c r="AK238" s="1"/>
      <c r="AL238" s="56" t="e">
        <f>VLOOKUP(AK238,'2. list used packaging material'!$A:$D,4,FALSE)</f>
        <v>#N/A</v>
      </c>
      <c r="AM238" s="3"/>
    </row>
    <row r="239" spans="2:39" x14ac:dyDescent="0.25">
      <c r="B239" s="54"/>
      <c r="C239" s="55"/>
      <c r="D239" s="55"/>
      <c r="E239" s="55"/>
      <c r="F239" s="55"/>
      <c r="G239" s="55"/>
      <c r="H239" s="1"/>
      <c r="I239" s="56" t="e">
        <f>VLOOKUP(H239,'2. list used packaging material'!A:D,4,FALSE)</f>
        <v>#N/A</v>
      </c>
      <c r="J239" s="41"/>
      <c r="K239" s="3"/>
      <c r="L239" s="3"/>
      <c r="M239" s="3"/>
      <c r="N239" s="45"/>
      <c r="O239" s="49"/>
      <c r="P239" s="46"/>
      <c r="Q239" s="56" t="e">
        <f>VLOOKUP(P239,'2. list used packaging material'!$A:$D,4,FALSE)</f>
        <v>#N/A</v>
      </c>
      <c r="R239" s="3"/>
      <c r="S239" s="1"/>
      <c r="T239" s="56" t="e">
        <f>VLOOKUP(S239,'2. list used packaging material'!$A:$D,4,FALSE)</f>
        <v>#N/A</v>
      </c>
      <c r="U239" s="3"/>
      <c r="V239" s="1"/>
      <c r="W239" s="56" t="e">
        <f>VLOOKUP(V239,'2. list used packaging material'!$A:$D,4,FALSE)</f>
        <v>#N/A</v>
      </c>
      <c r="X239" s="3"/>
      <c r="Y239" s="1"/>
      <c r="Z239" s="56" t="e">
        <f>VLOOKUP(Y239,'2. list used packaging material'!$A:$D,4,FALSE)</f>
        <v>#N/A</v>
      </c>
      <c r="AA239" s="3"/>
      <c r="AB239" s="3"/>
      <c r="AC239" s="3"/>
      <c r="AD239" s="55"/>
      <c r="AE239" s="1"/>
      <c r="AF239" s="56" t="e">
        <f>VLOOKUP(AE239,'2. list used packaging material'!$A:$D,4,FALSE)</f>
        <v>#N/A</v>
      </c>
      <c r="AG239" s="3"/>
      <c r="AH239" s="1"/>
      <c r="AI239" s="56" t="e">
        <f>VLOOKUP(AH239,'2. list used packaging material'!$A:$D,4,FALSE)</f>
        <v>#N/A</v>
      </c>
      <c r="AJ239" s="3"/>
      <c r="AK239" s="1"/>
      <c r="AL239" s="56" t="e">
        <f>VLOOKUP(AK239,'2. list used packaging material'!$A:$D,4,FALSE)</f>
        <v>#N/A</v>
      </c>
      <c r="AM239" s="3"/>
    </row>
    <row r="240" spans="2:39" x14ac:dyDescent="0.25">
      <c r="B240" s="54"/>
      <c r="C240" s="55"/>
      <c r="D240" s="55"/>
      <c r="E240" s="55"/>
      <c r="F240" s="55"/>
      <c r="G240" s="55"/>
      <c r="H240" s="1"/>
      <c r="I240" s="56" t="e">
        <f>VLOOKUP(H240,'2. list used packaging material'!A:D,4,FALSE)</f>
        <v>#N/A</v>
      </c>
      <c r="J240" s="41"/>
      <c r="K240" s="3"/>
      <c r="L240" s="3"/>
      <c r="M240" s="3"/>
      <c r="N240" s="45"/>
      <c r="O240" s="49"/>
      <c r="P240" s="46"/>
      <c r="Q240" s="56" t="e">
        <f>VLOOKUP(P240,'2. list used packaging material'!$A:$D,4,FALSE)</f>
        <v>#N/A</v>
      </c>
      <c r="R240" s="3"/>
      <c r="S240" s="1"/>
      <c r="T240" s="56" t="e">
        <f>VLOOKUP(S240,'2. list used packaging material'!$A:$D,4,FALSE)</f>
        <v>#N/A</v>
      </c>
      <c r="U240" s="3"/>
      <c r="V240" s="1"/>
      <c r="W240" s="56" t="e">
        <f>VLOOKUP(V240,'2. list used packaging material'!$A:$D,4,FALSE)</f>
        <v>#N/A</v>
      </c>
      <c r="X240" s="3"/>
      <c r="Y240" s="1"/>
      <c r="Z240" s="56" t="e">
        <f>VLOOKUP(Y240,'2. list used packaging material'!$A:$D,4,FALSE)</f>
        <v>#N/A</v>
      </c>
      <c r="AA240" s="3"/>
      <c r="AB240" s="3"/>
      <c r="AC240" s="3"/>
      <c r="AD240" s="55"/>
      <c r="AE240" s="1"/>
      <c r="AF240" s="56" t="e">
        <f>VLOOKUP(AE240,'2. list used packaging material'!$A:$D,4,FALSE)</f>
        <v>#N/A</v>
      </c>
      <c r="AG240" s="3"/>
      <c r="AH240" s="1"/>
      <c r="AI240" s="56" t="e">
        <f>VLOOKUP(AH240,'2. list used packaging material'!$A:$D,4,FALSE)</f>
        <v>#N/A</v>
      </c>
      <c r="AJ240" s="3"/>
      <c r="AK240" s="1"/>
      <c r="AL240" s="56" t="e">
        <f>VLOOKUP(AK240,'2. list used packaging material'!$A:$D,4,FALSE)</f>
        <v>#N/A</v>
      </c>
      <c r="AM240" s="3"/>
    </row>
    <row r="241" spans="2:39" x14ac:dyDescent="0.25">
      <c r="B241" s="54"/>
      <c r="C241" s="55"/>
      <c r="D241" s="55"/>
      <c r="E241" s="55"/>
      <c r="F241" s="55"/>
      <c r="G241" s="55"/>
      <c r="H241" s="1"/>
      <c r="I241" s="56" t="e">
        <f>VLOOKUP(H241,'2. list used packaging material'!A:D,4,FALSE)</f>
        <v>#N/A</v>
      </c>
      <c r="J241" s="41"/>
      <c r="K241" s="3"/>
      <c r="L241" s="3"/>
      <c r="M241" s="3"/>
      <c r="N241" s="45"/>
      <c r="O241" s="49"/>
      <c r="P241" s="46"/>
      <c r="Q241" s="56" t="e">
        <f>VLOOKUP(P241,'2. list used packaging material'!$A:$D,4,FALSE)</f>
        <v>#N/A</v>
      </c>
      <c r="R241" s="3"/>
      <c r="S241" s="1"/>
      <c r="T241" s="56" t="e">
        <f>VLOOKUP(S241,'2. list used packaging material'!$A:$D,4,FALSE)</f>
        <v>#N/A</v>
      </c>
      <c r="U241" s="3"/>
      <c r="V241" s="1"/>
      <c r="W241" s="56" t="e">
        <f>VLOOKUP(V241,'2. list used packaging material'!$A:$D,4,FALSE)</f>
        <v>#N/A</v>
      </c>
      <c r="X241" s="3"/>
      <c r="Y241" s="1"/>
      <c r="Z241" s="56" t="e">
        <f>VLOOKUP(Y241,'2. list used packaging material'!$A:$D,4,FALSE)</f>
        <v>#N/A</v>
      </c>
      <c r="AA241" s="3"/>
      <c r="AB241" s="3"/>
      <c r="AC241" s="3"/>
      <c r="AD241" s="55"/>
      <c r="AE241" s="1"/>
      <c r="AF241" s="56" t="e">
        <f>VLOOKUP(AE241,'2. list used packaging material'!$A:$D,4,FALSE)</f>
        <v>#N/A</v>
      </c>
      <c r="AG241" s="3"/>
      <c r="AH241" s="1"/>
      <c r="AI241" s="56" t="e">
        <f>VLOOKUP(AH241,'2. list used packaging material'!$A:$D,4,FALSE)</f>
        <v>#N/A</v>
      </c>
      <c r="AJ241" s="3"/>
      <c r="AK241" s="1"/>
      <c r="AL241" s="56" t="e">
        <f>VLOOKUP(AK241,'2. list used packaging material'!$A:$D,4,FALSE)</f>
        <v>#N/A</v>
      </c>
      <c r="AM241" s="3"/>
    </row>
    <row r="242" spans="2:39" x14ac:dyDescent="0.25">
      <c r="B242" s="54"/>
      <c r="C242" s="55"/>
      <c r="D242" s="55"/>
      <c r="E242" s="55"/>
      <c r="F242" s="55"/>
      <c r="G242" s="55"/>
      <c r="H242" s="1"/>
      <c r="I242" s="56" t="e">
        <f>VLOOKUP(H242,'2. list used packaging material'!A:D,4,FALSE)</f>
        <v>#N/A</v>
      </c>
      <c r="J242" s="41"/>
      <c r="K242" s="3"/>
      <c r="L242" s="3"/>
      <c r="M242" s="3"/>
      <c r="N242" s="45"/>
      <c r="O242" s="49"/>
      <c r="P242" s="46"/>
      <c r="Q242" s="56" t="e">
        <f>VLOOKUP(P242,'2. list used packaging material'!$A:$D,4,FALSE)</f>
        <v>#N/A</v>
      </c>
      <c r="R242" s="3"/>
      <c r="S242" s="1"/>
      <c r="T242" s="56" t="e">
        <f>VLOOKUP(S242,'2. list used packaging material'!$A:$D,4,FALSE)</f>
        <v>#N/A</v>
      </c>
      <c r="U242" s="3"/>
      <c r="V242" s="1"/>
      <c r="W242" s="56" t="e">
        <f>VLOOKUP(V242,'2. list used packaging material'!$A:$D,4,FALSE)</f>
        <v>#N/A</v>
      </c>
      <c r="X242" s="3"/>
      <c r="Y242" s="1"/>
      <c r="Z242" s="56" t="e">
        <f>VLOOKUP(Y242,'2. list used packaging material'!$A:$D,4,FALSE)</f>
        <v>#N/A</v>
      </c>
      <c r="AA242" s="3"/>
      <c r="AB242" s="3"/>
      <c r="AC242" s="3"/>
      <c r="AD242" s="55"/>
      <c r="AE242" s="1"/>
      <c r="AF242" s="56" t="e">
        <f>VLOOKUP(AE242,'2. list used packaging material'!$A:$D,4,FALSE)</f>
        <v>#N/A</v>
      </c>
      <c r="AG242" s="3"/>
      <c r="AH242" s="1"/>
      <c r="AI242" s="56" t="e">
        <f>VLOOKUP(AH242,'2. list used packaging material'!$A:$D,4,FALSE)</f>
        <v>#N/A</v>
      </c>
      <c r="AJ242" s="3"/>
      <c r="AK242" s="1"/>
      <c r="AL242" s="56" t="e">
        <f>VLOOKUP(AK242,'2. list used packaging material'!$A:$D,4,FALSE)</f>
        <v>#N/A</v>
      </c>
      <c r="AM242" s="3"/>
    </row>
    <row r="243" spans="2:39" x14ac:dyDescent="0.25">
      <c r="B243" s="54"/>
      <c r="C243" s="55"/>
      <c r="D243" s="55"/>
      <c r="E243" s="55"/>
      <c r="F243" s="55"/>
      <c r="G243" s="55"/>
      <c r="H243" s="1"/>
      <c r="I243" s="56" t="e">
        <f>VLOOKUP(H243,'2. list used packaging material'!A:D,4,FALSE)</f>
        <v>#N/A</v>
      </c>
      <c r="J243" s="41"/>
      <c r="K243" s="3"/>
      <c r="L243" s="3"/>
      <c r="M243" s="3"/>
      <c r="N243" s="45"/>
      <c r="O243" s="49"/>
      <c r="P243" s="46"/>
      <c r="Q243" s="56" t="e">
        <f>VLOOKUP(P243,'2. list used packaging material'!$A:$D,4,FALSE)</f>
        <v>#N/A</v>
      </c>
      <c r="R243" s="3"/>
      <c r="S243" s="1"/>
      <c r="T243" s="56" t="e">
        <f>VLOOKUP(S243,'2. list used packaging material'!$A:$D,4,FALSE)</f>
        <v>#N/A</v>
      </c>
      <c r="U243" s="3"/>
      <c r="V243" s="1"/>
      <c r="W243" s="56" t="e">
        <f>VLOOKUP(V243,'2. list used packaging material'!$A:$D,4,FALSE)</f>
        <v>#N/A</v>
      </c>
      <c r="X243" s="3"/>
      <c r="Y243" s="1"/>
      <c r="Z243" s="56" t="e">
        <f>VLOOKUP(Y243,'2. list used packaging material'!$A:$D,4,FALSE)</f>
        <v>#N/A</v>
      </c>
      <c r="AA243" s="3"/>
      <c r="AB243" s="3"/>
      <c r="AC243" s="3"/>
      <c r="AD243" s="55"/>
      <c r="AE243" s="1"/>
      <c r="AF243" s="56" t="e">
        <f>VLOOKUP(AE243,'2. list used packaging material'!$A:$D,4,FALSE)</f>
        <v>#N/A</v>
      </c>
      <c r="AG243" s="3"/>
      <c r="AH243" s="1"/>
      <c r="AI243" s="56" t="e">
        <f>VLOOKUP(AH243,'2. list used packaging material'!$A:$D,4,FALSE)</f>
        <v>#N/A</v>
      </c>
      <c r="AJ243" s="3"/>
      <c r="AK243" s="1"/>
      <c r="AL243" s="56" t="e">
        <f>VLOOKUP(AK243,'2. list used packaging material'!$A:$D,4,FALSE)</f>
        <v>#N/A</v>
      </c>
      <c r="AM243" s="3"/>
    </row>
    <row r="244" spans="2:39" x14ac:dyDescent="0.25">
      <c r="B244" s="54"/>
      <c r="C244" s="55"/>
      <c r="D244" s="55"/>
      <c r="E244" s="55"/>
      <c r="F244" s="55"/>
      <c r="G244" s="55"/>
      <c r="H244" s="1"/>
      <c r="I244" s="56" t="e">
        <f>VLOOKUP(H244,'2. list used packaging material'!A:D,4,FALSE)</f>
        <v>#N/A</v>
      </c>
      <c r="J244" s="41"/>
      <c r="K244" s="3"/>
      <c r="L244" s="3"/>
      <c r="M244" s="3"/>
      <c r="N244" s="45"/>
      <c r="O244" s="49"/>
      <c r="P244" s="46"/>
      <c r="Q244" s="56" t="e">
        <f>VLOOKUP(P244,'2. list used packaging material'!$A:$D,4,FALSE)</f>
        <v>#N/A</v>
      </c>
      <c r="R244" s="3"/>
      <c r="S244" s="1"/>
      <c r="T244" s="56" t="e">
        <f>VLOOKUP(S244,'2. list used packaging material'!$A:$D,4,FALSE)</f>
        <v>#N/A</v>
      </c>
      <c r="U244" s="3"/>
      <c r="V244" s="1"/>
      <c r="W244" s="56" t="e">
        <f>VLOOKUP(V244,'2. list used packaging material'!$A:$D,4,FALSE)</f>
        <v>#N/A</v>
      </c>
      <c r="X244" s="3"/>
      <c r="Y244" s="1"/>
      <c r="Z244" s="56" t="e">
        <f>VLOOKUP(Y244,'2. list used packaging material'!$A:$D,4,FALSE)</f>
        <v>#N/A</v>
      </c>
      <c r="AA244" s="3"/>
      <c r="AB244" s="3"/>
      <c r="AC244" s="3"/>
      <c r="AD244" s="55"/>
      <c r="AE244" s="1"/>
      <c r="AF244" s="56" t="e">
        <f>VLOOKUP(AE244,'2. list used packaging material'!$A:$D,4,FALSE)</f>
        <v>#N/A</v>
      </c>
      <c r="AG244" s="3"/>
      <c r="AH244" s="1"/>
      <c r="AI244" s="56" t="e">
        <f>VLOOKUP(AH244,'2. list used packaging material'!$A:$D,4,FALSE)</f>
        <v>#N/A</v>
      </c>
      <c r="AJ244" s="3"/>
      <c r="AK244" s="1"/>
      <c r="AL244" s="56" t="e">
        <f>VLOOKUP(AK244,'2. list used packaging material'!$A:$D,4,FALSE)</f>
        <v>#N/A</v>
      </c>
      <c r="AM244" s="3"/>
    </row>
    <row r="245" spans="2:39" x14ac:dyDescent="0.25">
      <c r="B245" s="54"/>
      <c r="C245" s="55"/>
      <c r="D245" s="55"/>
      <c r="E245" s="55"/>
      <c r="F245" s="55"/>
      <c r="G245" s="55"/>
      <c r="H245" s="1"/>
      <c r="I245" s="56" t="e">
        <f>VLOOKUP(H245,'2. list used packaging material'!A:D,4,FALSE)</f>
        <v>#N/A</v>
      </c>
      <c r="J245" s="41"/>
      <c r="K245" s="3"/>
      <c r="L245" s="3"/>
      <c r="M245" s="3"/>
      <c r="N245" s="45"/>
      <c r="O245" s="49"/>
      <c r="P245" s="46"/>
      <c r="Q245" s="56" t="e">
        <f>VLOOKUP(P245,'2. list used packaging material'!$A:$D,4,FALSE)</f>
        <v>#N/A</v>
      </c>
      <c r="R245" s="3"/>
      <c r="S245" s="1"/>
      <c r="T245" s="56" t="e">
        <f>VLOOKUP(S245,'2. list used packaging material'!$A:$D,4,FALSE)</f>
        <v>#N/A</v>
      </c>
      <c r="U245" s="3"/>
      <c r="V245" s="1"/>
      <c r="W245" s="56" t="e">
        <f>VLOOKUP(V245,'2. list used packaging material'!$A:$D,4,FALSE)</f>
        <v>#N/A</v>
      </c>
      <c r="X245" s="3"/>
      <c r="Y245" s="1"/>
      <c r="Z245" s="56" t="e">
        <f>VLOOKUP(Y245,'2. list used packaging material'!$A:$D,4,FALSE)</f>
        <v>#N/A</v>
      </c>
      <c r="AA245" s="3"/>
      <c r="AB245" s="3"/>
      <c r="AC245" s="3"/>
      <c r="AD245" s="55"/>
      <c r="AE245" s="1"/>
      <c r="AF245" s="56" t="e">
        <f>VLOOKUP(AE245,'2. list used packaging material'!$A:$D,4,FALSE)</f>
        <v>#N/A</v>
      </c>
      <c r="AG245" s="3"/>
      <c r="AH245" s="1"/>
      <c r="AI245" s="56" t="e">
        <f>VLOOKUP(AH245,'2. list used packaging material'!$A:$D,4,FALSE)</f>
        <v>#N/A</v>
      </c>
      <c r="AJ245" s="3"/>
      <c r="AK245" s="1"/>
      <c r="AL245" s="56" t="e">
        <f>VLOOKUP(AK245,'2. list used packaging material'!$A:$D,4,FALSE)</f>
        <v>#N/A</v>
      </c>
      <c r="AM245" s="3"/>
    </row>
    <row r="246" spans="2:39" x14ac:dyDescent="0.25">
      <c r="B246" s="54"/>
      <c r="C246" s="55"/>
      <c r="D246" s="55"/>
      <c r="E246" s="55"/>
      <c r="F246" s="55"/>
      <c r="G246" s="55"/>
      <c r="H246" s="1"/>
      <c r="I246" s="56" t="e">
        <f>VLOOKUP(H246,'2. list used packaging material'!A:D,4,FALSE)</f>
        <v>#N/A</v>
      </c>
      <c r="J246" s="41"/>
      <c r="K246" s="3"/>
      <c r="L246" s="3"/>
      <c r="M246" s="3"/>
      <c r="N246" s="45"/>
      <c r="O246" s="49"/>
      <c r="P246" s="46"/>
      <c r="Q246" s="56" t="e">
        <f>VLOOKUP(P246,'2. list used packaging material'!$A:$D,4,FALSE)</f>
        <v>#N/A</v>
      </c>
      <c r="R246" s="3"/>
      <c r="S246" s="1"/>
      <c r="T246" s="56" t="e">
        <f>VLOOKUP(S246,'2. list used packaging material'!$A:$D,4,FALSE)</f>
        <v>#N/A</v>
      </c>
      <c r="U246" s="3"/>
      <c r="V246" s="1"/>
      <c r="W246" s="56" t="e">
        <f>VLOOKUP(V246,'2. list used packaging material'!$A:$D,4,FALSE)</f>
        <v>#N/A</v>
      </c>
      <c r="X246" s="3"/>
      <c r="Y246" s="1"/>
      <c r="Z246" s="56" t="e">
        <f>VLOOKUP(Y246,'2. list used packaging material'!$A:$D,4,FALSE)</f>
        <v>#N/A</v>
      </c>
      <c r="AA246" s="3"/>
      <c r="AB246" s="3"/>
      <c r="AC246" s="3"/>
      <c r="AD246" s="55"/>
      <c r="AE246" s="1"/>
      <c r="AF246" s="56" t="e">
        <f>VLOOKUP(AE246,'2. list used packaging material'!$A:$D,4,FALSE)</f>
        <v>#N/A</v>
      </c>
      <c r="AG246" s="3"/>
      <c r="AH246" s="1"/>
      <c r="AI246" s="56" t="e">
        <f>VLOOKUP(AH246,'2. list used packaging material'!$A:$D,4,FALSE)</f>
        <v>#N/A</v>
      </c>
      <c r="AJ246" s="3"/>
      <c r="AK246" s="1"/>
      <c r="AL246" s="56" t="e">
        <f>VLOOKUP(AK246,'2. list used packaging material'!$A:$D,4,FALSE)</f>
        <v>#N/A</v>
      </c>
      <c r="AM246" s="3"/>
    </row>
    <row r="247" spans="2:39" x14ac:dyDescent="0.25">
      <c r="B247" s="54"/>
      <c r="C247" s="55"/>
      <c r="D247" s="55"/>
      <c r="E247" s="55"/>
      <c r="F247" s="55"/>
      <c r="G247" s="55"/>
      <c r="H247" s="1"/>
      <c r="I247" s="56" t="e">
        <f>VLOOKUP(H247,'2. list used packaging material'!A:D,4,FALSE)</f>
        <v>#N/A</v>
      </c>
      <c r="J247" s="41"/>
      <c r="K247" s="3"/>
      <c r="L247" s="3"/>
      <c r="M247" s="3"/>
      <c r="N247" s="45"/>
      <c r="O247" s="49"/>
      <c r="P247" s="46"/>
      <c r="Q247" s="56" t="e">
        <f>VLOOKUP(P247,'2. list used packaging material'!$A:$D,4,FALSE)</f>
        <v>#N/A</v>
      </c>
      <c r="R247" s="3"/>
      <c r="S247" s="1"/>
      <c r="T247" s="56" t="e">
        <f>VLOOKUP(S247,'2. list used packaging material'!$A:$D,4,FALSE)</f>
        <v>#N/A</v>
      </c>
      <c r="U247" s="3"/>
      <c r="V247" s="1"/>
      <c r="W247" s="56" t="e">
        <f>VLOOKUP(V247,'2. list used packaging material'!$A:$D,4,FALSE)</f>
        <v>#N/A</v>
      </c>
      <c r="X247" s="3"/>
      <c r="Y247" s="1"/>
      <c r="Z247" s="56" t="e">
        <f>VLOOKUP(Y247,'2. list used packaging material'!$A:$D,4,FALSE)</f>
        <v>#N/A</v>
      </c>
      <c r="AA247" s="3"/>
      <c r="AB247" s="3"/>
      <c r="AC247" s="3"/>
      <c r="AD247" s="55"/>
      <c r="AE247" s="1"/>
      <c r="AF247" s="56" t="e">
        <f>VLOOKUP(AE247,'2. list used packaging material'!$A:$D,4,FALSE)</f>
        <v>#N/A</v>
      </c>
      <c r="AG247" s="3"/>
      <c r="AH247" s="1"/>
      <c r="AI247" s="56" t="e">
        <f>VLOOKUP(AH247,'2. list used packaging material'!$A:$D,4,FALSE)</f>
        <v>#N/A</v>
      </c>
      <c r="AJ247" s="3"/>
      <c r="AK247" s="1"/>
      <c r="AL247" s="56" t="e">
        <f>VLOOKUP(AK247,'2. list used packaging material'!$A:$D,4,FALSE)</f>
        <v>#N/A</v>
      </c>
      <c r="AM247" s="3"/>
    </row>
    <row r="248" spans="2:39" x14ac:dyDescent="0.25">
      <c r="B248" s="54"/>
      <c r="C248" s="55"/>
      <c r="D248" s="55"/>
      <c r="E248" s="55"/>
      <c r="F248" s="55"/>
      <c r="G248" s="55"/>
      <c r="H248" s="1"/>
      <c r="I248" s="56" t="e">
        <f>VLOOKUP(H248,'2. list used packaging material'!A:D,4,FALSE)</f>
        <v>#N/A</v>
      </c>
      <c r="J248" s="41"/>
      <c r="K248" s="3"/>
      <c r="L248" s="3"/>
      <c r="M248" s="3"/>
      <c r="N248" s="45"/>
      <c r="O248" s="49"/>
      <c r="P248" s="46"/>
      <c r="Q248" s="56" t="e">
        <f>VLOOKUP(P248,'2. list used packaging material'!$A:$D,4,FALSE)</f>
        <v>#N/A</v>
      </c>
      <c r="R248" s="3"/>
      <c r="S248" s="1"/>
      <c r="T248" s="56" t="e">
        <f>VLOOKUP(S248,'2. list used packaging material'!$A:$D,4,FALSE)</f>
        <v>#N/A</v>
      </c>
      <c r="U248" s="3"/>
      <c r="V248" s="1"/>
      <c r="W248" s="56" t="e">
        <f>VLOOKUP(V248,'2. list used packaging material'!$A:$D,4,FALSE)</f>
        <v>#N/A</v>
      </c>
      <c r="X248" s="3"/>
      <c r="Y248" s="1"/>
      <c r="Z248" s="56" t="e">
        <f>VLOOKUP(Y248,'2. list used packaging material'!$A:$D,4,FALSE)</f>
        <v>#N/A</v>
      </c>
      <c r="AA248" s="3"/>
      <c r="AB248" s="3"/>
      <c r="AC248" s="3"/>
      <c r="AD248" s="55"/>
      <c r="AE248" s="1"/>
      <c r="AF248" s="56" t="e">
        <f>VLOOKUP(AE248,'2. list used packaging material'!$A:$D,4,FALSE)</f>
        <v>#N/A</v>
      </c>
      <c r="AG248" s="3"/>
      <c r="AH248" s="1"/>
      <c r="AI248" s="56" t="e">
        <f>VLOOKUP(AH248,'2. list used packaging material'!$A:$D,4,FALSE)</f>
        <v>#N/A</v>
      </c>
      <c r="AJ248" s="3"/>
      <c r="AK248" s="1"/>
      <c r="AL248" s="56" t="e">
        <f>VLOOKUP(AK248,'2. list used packaging material'!$A:$D,4,FALSE)</f>
        <v>#N/A</v>
      </c>
      <c r="AM248" s="3"/>
    </row>
    <row r="249" spans="2:39" x14ac:dyDescent="0.25">
      <c r="B249" s="54"/>
      <c r="C249" s="55"/>
      <c r="D249" s="55"/>
      <c r="E249" s="55"/>
      <c r="F249" s="55"/>
      <c r="G249" s="55"/>
      <c r="H249" s="1"/>
      <c r="I249" s="56" t="e">
        <f>VLOOKUP(H249,'2. list used packaging material'!A:D,4,FALSE)</f>
        <v>#N/A</v>
      </c>
      <c r="J249" s="41"/>
      <c r="K249" s="3"/>
      <c r="L249" s="3"/>
      <c r="M249" s="3"/>
      <c r="N249" s="45"/>
      <c r="O249" s="49"/>
      <c r="P249" s="46"/>
      <c r="Q249" s="56" t="e">
        <f>VLOOKUP(P249,'2. list used packaging material'!$A:$D,4,FALSE)</f>
        <v>#N/A</v>
      </c>
      <c r="R249" s="3"/>
      <c r="S249" s="1"/>
      <c r="T249" s="56" t="e">
        <f>VLOOKUP(S249,'2. list used packaging material'!$A:$D,4,FALSE)</f>
        <v>#N/A</v>
      </c>
      <c r="U249" s="3"/>
      <c r="V249" s="1"/>
      <c r="W249" s="56" t="e">
        <f>VLOOKUP(V249,'2. list used packaging material'!$A:$D,4,FALSE)</f>
        <v>#N/A</v>
      </c>
      <c r="X249" s="3"/>
      <c r="Y249" s="1"/>
      <c r="Z249" s="56" t="e">
        <f>VLOOKUP(Y249,'2. list used packaging material'!$A:$D,4,FALSE)</f>
        <v>#N/A</v>
      </c>
      <c r="AA249" s="3"/>
      <c r="AB249" s="3"/>
      <c r="AC249" s="3"/>
      <c r="AD249" s="55"/>
      <c r="AE249" s="1"/>
      <c r="AF249" s="56" t="e">
        <f>VLOOKUP(AE249,'2. list used packaging material'!$A:$D,4,FALSE)</f>
        <v>#N/A</v>
      </c>
      <c r="AG249" s="3"/>
      <c r="AH249" s="1"/>
      <c r="AI249" s="56" t="e">
        <f>VLOOKUP(AH249,'2. list used packaging material'!$A:$D,4,FALSE)</f>
        <v>#N/A</v>
      </c>
      <c r="AJ249" s="3"/>
      <c r="AK249" s="1"/>
      <c r="AL249" s="56" t="e">
        <f>VLOOKUP(AK249,'2. list used packaging material'!$A:$D,4,FALSE)</f>
        <v>#N/A</v>
      </c>
      <c r="AM249" s="3"/>
    </row>
    <row r="250" spans="2:39" x14ac:dyDescent="0.25">
      <c r="B250" s="54"/>
      <c r="C250" s="55"/>
      <c r="D250" s="55"/>
      <c r="E250" s="55"/>
      <c r="F250" s="55"/>
      <c r="G250" s="55"/>
      <c r="H250" s="1"/>
      <c r="I250" s="56" t="e">
        <f>VLOOKUP(H250,'2. list used packaging material'!A:D,4,FALSE)</f>
        <v>#N/A</v>
      </c>
      <c r="J250" s="41"/>
      <c r="K250" s="3"/>
      <c r="L250" s="3"/>
      <c r="M250" s="3"/>
      <c r="N250" s="45"/>
      <c r="O250" s="49"/>
      <c r="P250" s="46"/>
      <c r="Q250" s="56" t="e">
        <f>VLOOKUP(P250,'2. list used packaging material'!$A:$D,4,FALSE)</f>
        <v>#N/A</v>
      </c>
      <c r="R250" s="3"/>
      <c r="S250" s="1"/>
      <c r="T250" s="56" t="e">
        <f>VLOOKUP(S250,'2. list used packaging material'!$A:$D,4,FALSE)</f>
        <v>#N/A</v>
      </c>
      <c r="U250" s="3"/>
      <c r="V250" s="1"/>
      <c r="W250" s="56" t="e">
        <f>VLOOKUP(V250,'2. list used packaging material'!$A:$D,4,FALSE)</f>
        <v>#N/A</v>
      </c>
      <c r="X250" s="3"/>
      <c r="Y250" s="1"/>
      <c r="Z250" s="56" t="e">
        <f>VLOOKUP(Y250,'2. list used packaging material'!$A:$D,4,FALSE)</f>
        <v>#N/A</v>
      </c>
      <c r="AA250" s="3"/>
      <c r="AB250" s="3"/>
      <c r="AC250" s="3"/>
      <c r="AD250" s="55"/>
      <c r="AE250" s="1"/>
      <c r="AF250" s="56" t="e">
        <f>VLOOKUP(AE250,'2. list used packaging material'!$A:$D,4,FALSE)</f>
        <v>#N/A</v>
      </c>
      <c r="AG250" s="3"/>
      <c r="AH250" s="1"/>
      <c r="AI250" s="56" t="e">
        <f>VLOOKUP(AH250,'2. list used packaging material'!$A:$D,4,FALSE)</f>
        <v>#N/A</v>
      </c>
      <c r="AJ250" s="3"/>
      <c r="AK250" s="1"/>
      <c r="AL250" s="56" t="e">
        <f>VLOOKUP(AK250,'2. list used packaging material'!$A:$D,4,FALSE)</f>
        <v>#N/A</v>
      </c>
      <c r="AM250" s="3"/>
    </row>
    <row r="251" spans="2:39" x14ac:dyDescent="0.25">
      <c r="B251" s="54"/>
      <c r="C251" s="55"/>
      <c r="D251" s="55"/>
      <c r="E251" s="55"/>
      <c r="F251" s="55"/>
      <c r="G251" s="55"/>
      <c r="H251" s="1"/>
      <c r="I251" s="56" t="e">
        <f>VLOOKUP(H251,'2. list used packaging material'!A:D,4,FALSE)</f>
        <v>#N/A</v>
      </c>
      <c r="J251" s="41"/>
      <c r="K251" s="3"/>
      <c r="L251" s="3"/>
      <c r="M251" s="3"/>
      <c r="N251" s="45"/>
      <c r="O251" s="49"/>
      <c r="P251" s="46"/>
      <c r="Q251" s="56" t="e">
        <f>VLOOKUP(P251,'2. list used packaging material'!$A:$D,4,FALSE)</f>
        <v>#N/A</v>
      </c>
      <c r="R251" s="3"/>
      <c r="S251" s="1"/>
      <c r="T251" s="56" t="e">
        <f>VLOOKUP(S251,'2. list used packaging material'!$A:$D,4,FALSE)</f>
        <v>#N/A</v>
      </c>
      <c r="U251" s="3"/>
      <c r="V251" s="1"/>
      <c r="W251" s="56" t="e">
        <f>VLOOKUP(V251,'2. list used packaging material'!$A:$D,4,FALSE)</f>
        <v>#N/A</v>
      </c>
      <c r="X251" s="3"/>
      <c r="Y251" s="1"/>
      <c r="Z251" s="56" t="e">
        <f>VLOOKUP(Y251,'2. list used packaging material'!$A:$D,4,FALSE)</f>
        <v>#N/A</v>
      </c>
      <c r="AA251" s="3"/>
      <c r="AB251" s="3"/>
      <c r="AC251" s="3"/>
      <c r="AD251" s="55"/>
      <c r="AE251" s="1"/>
      <c r="AF251" s="56" t="e">
        <f>VLOOKUP(AE251,'2. list used packaging material'!$A:$D,4,FALSE)</f>
        <v>#N/A</v>
      </c>
      <c r="AG251" s="3"/>
      <c r="AH251" s="1"/>
      <c r="AI251" s="56" t="e">
        <f>VLOOKUP(AH251,'2. list used packaging material'!$A:$D,4,FALSE)</f>
        <v>#N/A</v>
      </c>
      <c r="AJ251" s="3"/>
      <c r="AK251" s="1"/>
      <c r="AL251" s="56" t="e">
        <f>VLOOKUP(AK251,'2. list used packaging material'!$A:$D,4,FALSE)</f>
        <v>#N/A</v>
      </c>
      <c r="AM251" s="3"/>
    </row>
    <row r="252" spans="2:39" x14ac:dyDescent="0.25">
      <c r="B252" s="54"/>
      <c r="C252" s="55"/>
      <c r="D252" s="55"/>
      <c r="E252" s="55"/>
      <c r="F252" s="55"/>
      <c r="G252" s="55"/>
      <c r="H252" s="1"/>
      <c r="I252" s="56" t="e">
        <f>VLOOKUP(H252,'2. list used packaging material'!A:D,4,FALSE)</f>
        <v>#N/A</v>
      </c>
      <c r="J252" s="41"/>
      <c r="K252" s="3"/>
      <c r="L252" s="3"/>
      <c r="M252" s="3"/>
      <c r="N252" s="45"/>
      <c r="O252" s="49"/>
      <c r="P252" s="46"/>
      <c r="Q252" s="56" t="e">
        <f>VLOOKUP(P252,'2. list used packaging material'!$A:$D,4,FALSE)</f>
        <v>#N/A</v>
      </c>
      <c r="R252" s="3"/>
      <c r="S252" s="1"/>
      <c r="T252" s="56" t="e">
        <f>VLOOKUP(S252,'2. list used packaging material'!$A:$D,4,FALSE)</f>
        <v>#N/A</v>
      </c>
      <c r="U252" s="3"/>
      <c r="V252" s="1"/>
      <c r="W252" s="56" t="e">
        <f>VLOOKUP(V252,'2. list used packaging material'!$A:$D,4,FALSE)</f>
        <v>#N/A</v>
      </c>
      <c r="X252" s="3"/>
      <c r="Y252" s="1"/>
      <c r="Z252" s="56" t="e">
        <f>VLOOKUP(Y252,'2. list used packaging material'!$A:$D,4,FALSE)</f>
        <v>#N/A</v>
      </c>
      <c r="AA252" s="3"/>
      <c r="AB252" s="3"/>
      <c r="AC252" s="3"/>
      <c r="AD252" s="55"/>
      <c r="AE252" s="1"/>
      <c r="AF252" s="56" t="e">
        <f>VLOOKUP(AE252,'2. list used packaging material'!$A:$D,4,FALSE)</f>
        <v>#N/A</v>
      </c>
      <c r="AG252" s="3"/>
      <c r="AH252" s="1"/>
      <c r="AI252" s="56" t="e">
        <f>VLOOKUP(AH252,'2. list used packaging material'!$A:$D,4,FALSE)</f>
        <v>#N/A</v>
      </c>
      <c r="AJ252" s="3"/>
      <c r="AK252" s="1"/>
      <c r="AL252" s="56" t="e">
        <f>VLOOKUP(AK252,'2. list used packaging material'!$A:$D,4,FALSE)</f>
        <v>#N/A</v>
      </c>
      <c r="AM252" s="3"/>
    </row>
    <row r="253" spans="2:39" x14ac:dyDescent="0.25">
      <c r="B253" s="54"/>
      <c r="C253" s="55"/>
      <c r="D253" s="55"/>
      <c r="E253" s="55"/>
      <c r="F253" s="55"/>
      <c r="G253" s="55"/>
      <c r="H253" s="1"/>
      <c r="I253" s="56" t="e">
        <f>VLOOKUP(H253,'2. list used packaging material'!A:D,4,FALSE)</f>
        <v>#N/A</v>
      </c>
      <c r="J253" s="41"/>
      <c r="K253" s="3"/>
      <c r="L253" s="3"/>
      <c r="M253" s="3"/>
      <c r="N253" s="45"/>
      <c r="O253" s="49"/>
      <c r="P253" s="46"/>
      <c r="Q253" s="56" t="e">
        <f>VLOOKUP(P253,'2. list used packaging material'!$A:$D,4,FALSE)</f>
        <v>#N/A</v>
      </c>
      <c r="R253" s="3"/>
      <c r="S253" s="1"/>
      <c r="T253" s="56" t="e">
        <f>VLOOKUP(S253,'2. list used packaging material'!$A:$D,4,FALSE)</f>
        <v>#N/A</v>
      </c>
      <c r="U253" s="3"/>
      <c r="V253" s="1"/>
      <c r="W253" s="56" t="e">
        <f>VLOOKUP(V253,'2. list used packaging material'!$A:$D,4,FALSE)</f>
        <v>#N/A</v>
      </c>
      <c r="X253" s="3"/>
      <c r="Y253" s="1"/>
      <c r="Z253" s="56" t="e">
        <f>VLOOKUP(Y253,'2. list used packaging material'!$A:$D,4,FALSE)</f>
        <v>#N/A</v>
      </c>
      <c r="AA253" s="3"/>
      <c r="AB253" s="3"/>
      <c r="AC253" s="3"/>
      <c r="AD253" s="55"/>
      <c r="AE253" s="1"/>
      <c r="AF253" s="56" t="e">
        <f>VLOOKUP(AE253,'2. list used packaging material'!$A:$D,4,FALSE)</f>
        <v>#N/A</v>
      </c>
      <c r="AG253" s="3"/>
      <c r="AH253" s="1"/>
      <c r="AI253" s="56" t="e">
        <f>VLOOKUP(AH253,'2. list used packaging material'!$A:$D,4,FALSE)</f>
        <v>#N/A</v>
      </c>
      <c r="AJ253" s="3"/>
      <c r="AK253" s="1"/>
      <c r="AL253" s="56" t="e">
        <f>VLOOKUP(AK253,'2. list used packaging material'!$A:$D,4,FALSE)</f>
        <v>#N/A</v>
      </c>
      <c r="AM253" s="3"/>
    </row>
    <row r="254" spans="2:39" x14ac:dyDescent="0.25">
      <c r="B254" s="54"/>
      <c r="C254" s="55"/>
      <c r="D254" s="55"/>
      <c r="E254" s="55"/>
      <c r="F254" s="55"/>
      <c r="G254" s="55"/>
      <c r="H254" s="1"/>
      <c r="I254" s="56" t="e">
        <f>VLOOKUP(H254,'2. list used packaging material'!A:D,4,FALSE)</f>
        <v>#N/A</v>
      </c>
      <c r="J254" s="41"/>
      <c r="K254" s="3"/>
      <c r="L254" s="3"/>
      <c r="M254" s="3"/>
      <c r="N254" s="45"/>
      <c r="O254" s="49"/>
      <c r="P254" s="46"/>
      <c r="Q254" s="56" t="e">
        <f>VLOOKUP(P254,'2. list used packaging material'!$A:$D,4,FALSE)</f>
        <v>#N/A</v>
      </c>
      <c r="R254" s="3"/>
      <c r="S254" s="1"/>
      <c r="T254" s="56" t="e">
        <f>VLOOKUP(S254,'2. list used packaging material'!$A:$D,4,FALSE)</f>
        <v>#N/A</v>
      </c>
      <c r="U254" s="3"/>
      <c r="V254" s="1"/>
      <c r="W254" s="56" t="e">
        <f>VLOOKUP(V254,'2. list used packaging material'!$A:$D,4,FALSE)</f>
        <v>#N/A</v>
      </c>
      <c r="X254" s="3"/>
      <c r="Y254" s="1"/>
      <c r="Z254" s="56" t="e">
        <f>VLOOKUP(Y254,'2. list used packaging material'!$A:$D,4,FALSE)</f>
        <v>#N/A</v>
      </c>
      <c r="AA254" s="3"/>
      <c r="AB254" s="3"/>
      <c r="AC254" s="3"/>
      <c r="AD254" s="55"/>
      <c r="AE254" s="1"/>
      <c r="AF254" s="56" t="e">
        <f>VLOOKUP(AE254,'2. list used packaging material'!$A:$D,4,FALSE)</f>
        <v>#N/A</v>
      </c>
      <c r="AG254" s="3"/>
      <c r="AH254" s="1"/>
      <c r="AI254" s="56" t="e">
        <f>VLOOKUP(AH254,'2. list used packaging material'!$A:$D,4,FALSE)</f>
        <v>#N/A</v>
      </c>
      <c r="AJ254" s="3"/>
      <c r="AK254" s="1"/>
      <c r="AL254" s="56" t="e">
        <f>VLOOKUP(AK254,'2. list used packaging material'!$A:$D,4,FALSE)</f>
        <v>#N/A</v>
      </c>
      <c r="AM254" s="3"/>
    </row>
    <row r="255" spans="2:39" x14ac:dyDescent="0.25">
      <c r="B255" s="54"/>
      <c r="C255" s="55"/>
      <c r="D255" s="55"/>
      <c r="E255" s="55"/>
      <c r="F255" s="55"/>
      <c r="G255" s="55"/>
      <c r="H255" s="1"/>
      <c r="I255" s="56" t="e">
        <f>VLOOKUP(H255,'2. list used packaging material'!A:D,4,FALSE)</f>
        <v>#N/A</v>
      </c>
      <c r="J255" s="41"/>
      <c r="K255" s="3"/>
      <c r="L255" s="3"/>
      <c r="M255" s="3"/>
      <c r="N255" s="45"/>
      <c r="O255" s="49"/>
      <c r="P255" s="46"/>
      <c r="Q255" s="56" t="e">
        <f>VLOOKUP(P255,'2. list used packaging material'!$A:$D,4,FALSE)</f>
        <v>#N/A</v>
      </c>
      <c r="R255" s="3"/>
      <c r="S255" s="1"/>
      <c r="T255" s="56" t="e">
        <f>VLOOKUP(S255,'2. list used packaging material'!$A:$D,4,FALSE)</f>
        <v>#N/A</v>
      </c>
      <c r="U255" s="3"/>
      <c r="V255" s="1"/>
      <c r="W255" s="56" t="e">
        <f>VLOOKUP(V255,'2. list used packaging material'!$A:$D,4,FALSE)</f>
        <v>#N/A</v>
      </c>
      <c r="X255" s="3"/>
      <c r="Y255" s="1"/>
      <c r="Z255" s="56" t="e">
        <f>VLOOKUP(Y255,'2. list used packaging material'!$A:$D,4,FALSE)</f>
        <v>#N/A</v>
      </c>
      <c r="AA255" s="3"/>
      <c r="AB255" s="3"/>
      <c r="AC255" s="3"/>
      <c r="AD255" s="55"/>
      <c r="AE255" s="1"/>
      <c r="AF255" s="56" t="e">
        <f>VLOOKUP(AE255,'2. list used packaging material'!$A:$D,4,FALSE)</f>
        <v>#N/A</v>
      </c>
      <c r="AG255" s="3"/>
      <c r="AH255" s="1"/>
      <c r="AI255" s="56" t="e">
        <f>VLOOKUP(AH255,'2. list used packaging material'!$A:$D,4,FALSE)</f>
        <v>#N/A</v>
      </c>
      <c r="AJ255" s="3"/>
      <c r="AK255" s="1"/>
      <c r="AL255" s="56" t="e">
        <f>VLOOKUP(AK255,'2. list used packaging material'!$A:$D,4,FALSE)</f>
        <v>#N/A</v>
      </c>
      <c r="AM255" s="3"/>
    </row>
    <row r="256" spans="2:39" x14ac:dyDescent="0.25">
      <c r="B256" s="54"/>
      <c r="C256" s="55"/>
      <c r="D256" s="55"/>
      <c r="E256" s="55"/>
      <c r="F256" s="55"/>
      <c r="G256" s="55"/>
      <c r="H256" s="1"/>
      <c r="I256" s="56" t="e">
        <f>VLOOKUP(H256,'2. list used packaging material'!A:D,4,FALSE)</f>
        <v>#N/A</v>
      </c>
      <c r="J256" s="41"/>
      <c r="K256" s="3"/>
      <c r="L256" s="3"/>
      <c r="M256" s="3"/>
      <c r="N256" s="45"/>
      <c r="O256" s="49"/>
      <c r="P256" s="46"/>
      <c r="Q256" s="56" t="e">
        <f>VLOOKUP(P256,'2. list used packaging material'!$A:$D,4,FALSE)</f>
        <v>#N/A</v>
      </c>
      <c r="R256" s="3"/>
      <c r="S256" s="1"/>
      <c r="T256" s="56" t="e">
        <f>VLOOKUP(S256,'2. list used packaging material'!$A:$D,4,FALSE)</f>
        <v>#N/A</v>
      </c>
      <c r="U256" s="3"/>
      <c r="V256" s="1"/>
      <c r="W256" s="56" t="e">
        <f>VLOOKUP(V256,'2. list used packaging material'!$A:$D,4,FALSE)</f>
        <v>#N/A</v>
      </c>
      <c r="X256" s="3"/>
      <c r="Y256" s="1"/>
      <c r="Z256" s="56" t="e">
        <f>VLOOKUP(Y256,'2. list used packaging material'!$A:$D,4,FALSE)</f>
        <v>#N/A</v>
      </c>
      <c r="AA256" s="3"/>
      <c r="AB256" s="3"/>
      <c r="AC256" s="3"/>
      <c r="AD256" s="55"/>
      <c r="AE256" s="1"/>
      <c r="AF256" s="56" t="e">
        <f>VLOOKUP(AE256,'2. list used packaging material'!$A:$D,4,FALSE)</f>
        <v>#N/A</v>
      </c>
      <c r="AG256" s="3"/>
      <c r="AH256" s="1"/>
      <c r="AI256" s="56" t="e">
        <f>VLOOKUP(AH256,'2. list used packaging material'!$A:$D,4,FALSE)</f>
        <v>#N/A</v>
      </c>
      <c r="AJ256" s="3"/>
      <c r="AK256" s="1"/>
      <c r="AL256" s="56" t="e">
        <f>VLOOKUP(AK256,'2. list used packaging material'!$A:$D,4,FALSE)</f>
        <v>#N/A</v>
      </c>
      <c r="AM256" s="3"/>
    </row>
    <row r="257" spans="2:39" x14ac:dyDescent="0.25">
      <c r="B257" s="54"/>
      <c r="C257" s="55"/>
      <c r="D257" s="55"/>
      <c r="E257" s="55"/>
      <c r="F257" s="55"/>
      <c r="G257" s="55"/>
      <c r="H257" s="1"/>
      <c r="I257" s="56" t="e">
        <f>VLOOKUP(H257,'2. list used packaging material'!A:D,4,FALSE)</f>
        <v>#N/A</v>
      </c>
      <c r="J257" s="41"/>
      <c r="K257" s="3"/>
      <c r="L257" s="3"/>
      <c r="M257" s="3"/>
      <c r="N257" s="45"/>
      <c r="O257" s="49"/>
      <c r="P257" s="46"/>
      <c r="Q257" s="56" t="e">
        <f>VLOOKUP(P257,'2. list used packaging material'!$A:$D,4,FALSE)</f>
        <v>#N/A</v>
      </c>
      <c r="R257" s="3"/>
      <c r="S257" s="1"/>
      <c r="T257" s="56" t="e">
        <f>VLOOKUP(S257,'2. list used packaging material'!$A:$D,4,FALSE)</f>
        <v>#N/A</v>
      </c>
      <c r="U257" s="3"/>
      <c r="V257" s="1"/>
      <c r="W257" s="56" t="e">
        <f>VLOOKUP(V257,'2. list used packaging material'!$A:$D,4,FALSE)</f>
        <v>#N/A</v>
      </c>
      <c r="X257" s="3"/>
      <c r="Y257" s="1"/>
      <c r="Z257" s="56" t="e">
        <f>VLOOKUP(Y257,'2. list used packaging material'!$A:$D,4,FALSE)</f>
        <v>#N/A</v>
      </c>
      <c r="AA257" s="3"/>
      <c r="AB257" s="3"/>
      <c r="AC257" s="3"/>
      <c r="AD257" s="55"/>
      <c r="AE257" s="1"/>
      <c r="AF257" s="56" t="e">
        <f>VLOOKUP(AE257,'2. list used packaging material'!$A:$D,4,FALSE)</f>
        <v>#N/A</v>
      </c>
      <c r="AG257" s="3"/>
      <c r="AH257" s="1"/>
      <c r="AI257" s="56" t="e">
        <f>VLOOKUP(AH257,'2. list used packaging material'!$A:$D,4,FALSE)</f>
        <v>#N/A</v>
      </c>
      <c r="AJ257" s="3"/>
      <c r="AK257" s="1"/>
      <c r="AL257" s="56" t="e">
        <f>VLOOKUP(AK257,'2. list used packaging material'!$A:$D,4,FALSE)</f>
        <v>#N/A</v>
      </c>
      <c r="AM257" s="3"/>
    </row>
    <row r="258" spans="2:39" x14ac:dyDescent="0.25">
      <c r="B258" s="54"/>
      <c r="C258" s="55"/>
      <c r="D258" s="55"/>
      <c r="E258" s="55"/>
      <c r="F258" s="55"/>
      <c r="G258" s="55"/>
      <c r="H258" s="1"/>
      <c r="I258" s="56" t="e">
        <f>VLOOKUP(H258,'2. list used packaging material'!A:D,4,FALSE)</f>
        <v>#N/A</v>
      </c>
      <c r="J258" s="41"/>
      <c r="K258" s="3"/>
      <c r="L258" s="3"/>
      <c r="M258" s="3"/>
      <c r="N258" s="45"/>
      <c r="O258" s="49"/>
      <c r="P258" s="46"/>
      <c r="Q258" s="56" t="e">
        <f>VLOOKUP(P258,'2. list used packaging material'!$A:$D,4,FALSE)</f>
        <v>#N/A</v>
      </c>
      <c r="R258" s="3"/>
      <c r="S258" s="1"/>
      <c r="T258" s="56" t="e">
        <f>VLOOKUP(S258,'2. list used packaging material'!$A:$D,4,FALSE)</f>
        <v>#N/A</v>
      </c>
      <c r="U258" s="3"/>
      <c r="V258" s="1"/>
      <c r="W258" s="56" t="e">
        <f>VLOOKUP(V258,'2. list used packaging material'!$A:$D,4,FALSE)</f>
        <v>#N/A</v>
      </c>
      <c r="X258" s="3"/>
      <c r="Y258" s="1"/>
      <c r="Z258" s="56" t="e">
        <f>VLOOKUP(Y258,'2. list used packaging material'!$A:$D,4,FALSE)</f>
        <v>#N/A</v>
      </c>
      <c r="AA258" s="3"/>
      <c r="AB258" s="3"/>
      <c r="AC258" s="3"/>
      <c r="AD258" s="55"/>
      <c r="AE258" s="1"/>
      <c r="AF258" s="56" t="e">
        <f>VLOOKUP(AE258,'2. list used packaging material'!$A:$D,4,FALSE)</f>
        <v>#N/A</v>
      </c>
      <c r="AG258" s="3"/>
      <c r="AH258" s="1"/>
      <c r="AI258" s="56" t="e">
        <f>VLOOKUP(AH258,'2. list used packaging material'!$A:$D,4,FALSE)</f>
        <v>#N/A</v>
      </c>
      <c r="AJ258" s="3"/>
      <c r="AK258" s="1"/>
      <c r="AL258" s="56" t="e">
        <f>VLOOKUP(AK258,'2. list used packaging material'!$A:$D,4,FALSE)</f>
        <v>#N/A</v>
      </c>
      <c r="AM258" s="3"/>
    </row>
    <row r="259" spans="2:39" x14ac:dyDescent="0.25">
      <c r="B259" s="54"/>
      <c r="C259" s="55"/>
      <c r="D259" s="55"/>
      <c r="E259" s="55"/>
      <c r="F259" s="55"/>
      <c r="G259" s="55"/>
      <c r="H259" s="1"/>
      <c r="I259" s="56" t="e">
        <f>VLOOKUP(H259,'2. list used packaging material'!A:D,4,FALSE)</f>
        <v>#N/A</v>
      </c>
      <c r="J259" s="41"/>
      <c r="K259" s="3"/>
      <c r="L259" s="3"/>
      <c r="M259" s="3"/>
      <c r="N259" s="45"/>
      <c r="O259" s="49"/>
      <c r="P259" s="46"/>
      <c r="Q259" s="56" t="e">
        <f>VLOOKUP(P259,'2. list used packaging material'!$A:$D,4,FALSE)</f>
        <v>#N/A</v>
      </c>
      <c r="R259" s="3"/>
      <c r="S259" s="1"/>
      <c r="T259" s="56" t="e">
        <f>VLOOKUP(S259,'2. list used packaging material'!$A:$D,4,FALSE)</f>
        <v>#N/A</v>
      </c>
      <c r="U259" s="3"/>
      <c r="V259" s="1"/>
      <c r="W259" s="56" t="e">
        <f>VLOOKUP(V259,'2. list used packaging material'!$A:$D,4,FALSE)</f>
        <v>#N/A</v>
      </c>
      <c r="X259" s="3"/>
      <c r="Y259" s="1"/>
      <c r="Z259" s="56" t="e">
        <f>VLOOKUP(Y259,'2. list used packaging material'!$A:$D,4,FALSE)</f>
        <v>#N/A</v>
      </c>
      <c r="AA259" s="3"/>
      <c r="AB259" s="3"/>
      <c r="AC259" s="3"/>
      <c r="AD259" s="55"/>
      <c r="AE259" s="1"/>
      <c r="AF259" s="56" t="e">
        <f>VLOOKUP(AE259,'2. list used packaging material'!$A:$D,4,FALSE)</f>
        <v>#N/A</v>
      </c>
      <c r="AG259" s="3"/>
      <c r="AH259" s="1"/>
      <c r="AI259" s="56" t="e">
        <f>VLOOKUP(AH259,'2. list used packaging material'!$A:$D,4,FALSE)</f>
        <v>#N/A</v>
      </c>
      <c r="AJ259" s="3"/>
      <c r="AK259" s="1"/>
      <c r="AL259" s="56" t="e">
        <f>VLOOKUP(AK259,'2. list used packaging material'!$A:$D,4,FALSE)</f>
        <v>#N/A</v>
      </c>
      <c r="AM259" s="3"/>
    </row>
    <row r="260" spans="2:39" x14ac:dyDescent="0.25">
      <c r="B260" s="54"/>
      <c r="C260" s="55"/>
      <c r="D260" s="55"/>
      <c r="E260" s="55"/>
      <c r="F260" s="55"/>
      <c r="G260" s="55"/>
      <c r="H260" s="1"/>
      <c r="I260" s="56" t="e">
        <f>VLOOKUP(H260,'2. list used packaging material'!A:D,4,FALSE)</f>
        <v>#N/A</v>
      </c>
      <c r="J260" s="41"/>
      <c r="K260" s="3"/>
      <c r="L260" s="3"/>
      <c r="M260" s="3"/>
      <c r="N260" s="45"/>
      <c r="O260" s="49"/>
      <c r="P260" s="46"/>
      <c r="Q260" s="56" t="e">
        <f>VLOOKUP(P260,'2. list used packaging material'!$A:$D,4,FALSE)</f>
        <v>#N/A</v>
      </c>
      <c r="R260" s="3"/>
      <c r="S260" s="1"/>
      <c r="T260" s="56" t="e">
        <f>VLOOKUP(S260,'2. list used packaging material'!$A:$D,4,FALSE)</f>
        <v>#N/A</v>
      </c>
      <c r="U260" s="3"/>
      <c r="V260" s="1"/>
      <c r="W260" s="56" t="e">
        <f>VLOOKUP(V260,'2. list used packaging material'!$A:$D,4,FALSE)</f>
        <v>#N/A</v>
      </c>
      <c r="X260" s="3"/>
      <c r="Y260" s="1"/>
      <c r="Z260" s="56" t="e">
        <f>VLOOKUP(Y260,'2. list used packaging material'!$A:$D,4,FALSE)</f>
        <v>#N/A</v>
      </c>
      <c r="AA260" s="3"/>
      <c r="AB260" s="3"/>
      <c r="AC260" s="3"/>
      <c r="AD260" s="55"/>
      <c r="AE260" s="1"/>
      <c r="AF260" s="56" t="e">
        <f>VLOOKUP(AE260,'2. list used packaging material'!$A:$D,4,FALSE)</f>
        <v>#N/A</v>
      </c>
      <c r="AG260" s="3"/>
      <c r="AH260" s="1"/>
      <c r="AI260" s="56" t="e">
        <f>VLOOKUP(AH260,'2. list used packaging material'!$A:$D,4,FALSE)</f>
        <v>#N/A</v>
      </c>
      <c r="AJ260" s="3"/>
      <c r="AK260" s="1"/>
      <c r="AL260" s="56" t="e">
        <f>VLOOKUP(AK260,'2. list used packaging material'!$A:$D,4,FALSE)</f>
        <v>#N/A</v>
      </c>
      <c r="AM260" s="3"/>
    </row>
    <row r="261" spans="2:39" x14ac:dyDescent="0.25">
      <c r="B261" s="54"/>
      <c r="C261" s="55"/>
      <c r="D261" s="55"/>
      <c r="E261" s="55"/>
      <c r="F261" s="55"/>
      <c r="G261" s="55"/>
      <c r="H261" s="1"/>
      <c r="I261" s="56" t="e">
        <f>VLOOKUP(H261,'2. list used packaging material'!A:D,4,FALSE)</f>
        <v>#N/A</v>
      </c>
      <c r="J261" s="41"/>
      <c r="K261" s="3"/>
      <c r="L261" s="3"/>
      <c r="M261" s="3"/>
      <c r="N261" s="45"/>
      <c r="O261" s="49"/>
      <c r="P261" s="46"/>
      <c r="Q261" s="56" t="e">
        <f>VLOOKUP(P261,'2. list used packaging material'!$A:$D,4,FALSE)</f>
        <v>#N/A</v>
      </c>
      <c r="R261" s="3"/>
      <c r="S261" s="1"/>
      <c r="T261" s="56" t="e">
        <f>VLOOKUP(S261,'2. list used packaging material'!$A:$D,4,FALSE)</f>
        <v>#N/A</v>
      </c>
      <c r="U261" s="3"/>
      <c r="V261" s="1"/>
      <c r="W261" s="56" t="e">
        <f>VLOOKUP(V261,'2. list used packaging material'!$A:$D,4,FALSE)</f>
        <v>#N/A</v>
      </c>
      <c r="X261" s="3"/>
      <c r="Y261" s="1"/>
      <c r="Z261" s="56" t="e">
        <f>VLOOKUP(Y261,'2. list used packaging material'!$A:$D,4,FALSE)</f>
        <v>#N/A</v>
      </c>
      <c r="AA261" s="3"/>
      <c r="AB261" s="3"/>
      <c r="AC261" s="3"/>
      <c r="AD261" s="55"/>
      <c r="AE261" s="1"/>
      <c r="AF261" s="56" t="e">
        <f>VLOOKUP(AE261,'2. list used packaging material'!$A:$D,4,FALSE)</f>
        <v>#N/A</v>
      </c>
      <c r="AG261" s="3"/>
      <c r="AH261" s="1"/>
      <c r="AI261" s="56" t="e">
        <f>VLOOKUP(AH261,'2. list used packaging material'!$A:$D,4,FALSE)</f>
        <v>#N/A</v>
      </c>
      <c r="AJ261" s="3"/>
      <c r="AK261" s="1"/>
      <c r="AL261" s="56" t="e">
        <f>VLOOKUP(AK261,'2. list used packaging material'!$A:$D,4,FALSE)</f>
        <v>#N/A</v>
      </c>
      <c r="AM261" s="3"/>
    </row>
    <row r="262" spans="2:39" x14ac:dyDescent="0.25">
      <c r="B262" s="54"/>
      <c r="C262" s="55"/>
      <c r="D262" s="55"/>
      <c r="E262" s="55"/>
      <c r="F262" s="55"/>
      <c r="G262" s="55"/>
      <c r="H262" s="1"/>
      <c r="I262" s="56" t="e">
        <f>VLOOKUP(H262,'2. list used packaging material'!A:D,4,FALSE)</f>
        <v>#N/A</v>
      </c>
      <c r="J262" s="41"/>
      <c r="K262" s="3"/>
      <c r="L262" s="3"/>
      <c r="M262" s="3"/>
      <c r="N262" s="45"/>
      <c r="O262" s="49"/>
      <c r="P262" s="46"/>
      <c r="Q262" s="56" t="e">
        <f>VLOOKUP(P262,'2. list used packaging material'!$A:$D,4,FALSE)</f>
        <v>#N/A</v>
      </c>
      <c r="R262" s="3"/>
      <c r="S262" s="1"/>
      <c r="T262" s="56" t="e">
        <f>VLOOKUP(S262,'2. list used packaging material'!$A:$D,4,FALSE)</f>
        <v>#N/A</v>
      </c>
      <c r="U262" s="3"/>
      <c r="V262" s="1"/>
      <c r="W262" s="56" t="e">
        <f>VLOOKUP(V262,'2. list used packaging material'!$A:$D,4,FALSE)</f>
        <v>#N/A</v>
      </c>
      <c r="X262" s="3"/>
      <c r="Y262" s="1"/>
      <c r="Z262" s="56" t="e">
        <f>VLOOKUP(Y262,'2. list used packaging material'!$A:$D,4,FALSE)</f>
        <v>#N/A</v>
      </c>
      <c r="AA262" s="3"/>
      <c r="AB262" s="3"/>
      <c r="AC262" s="3"/>
      <c r="AD262" s="55"/>
      <c r="AE262" s="1"/>
      <c r="AF262" s="56" t="e">
        <f>VLOOKUP(AE262,'2. list used packaging material'!$A:$D,4,FALSE)</f>
        <v>#N/A</v>
      </c>
      <c r="AG262" s="3"/>
      <c r="AH262" s="1"/>
      <c r="AI262" s="56" t="e">
        <f>VLOOKUP(AH262,'2. list used packaging material'!$A:$D,4,FALSE)</f>
        <v>#N/A</v>
      </c>
      <c r="AJ262" s="3"/>
      <c r="AK262" s="1"/>
      <c r="AL262" s="56" t="e">
        <f>VLOOKUP(AK262,'2. list used packaging material'!$A:$D,4,FALSE)</f>
        <v>#N/A</v>
      </c>
      <c r="AM262" s="3"/>
    </row>
    <row r="263" spans="2:39" x14ac:dyDescent="0.25">
      <c r="B263" s="54"/>
      <c r="C263" s="55"/>
      <c r="D263" s="55"/>
      <c r="E263" s="55"/>
      <c r="F263" s="55"/>
      <c r="G263" s="55"/>
      <c r="H263" s="1"/>
      <c r="I263" s="56" t="e">
        <f>VLOOKUP(H263,'2. list used packaging material'!A:D,4,FALSE)</f>
        <v>#N/A</v>
      </c>
      <c r="J263" s="41"/>
      <c r="K263" s="3"/>
      <c r="L263" s="3"/>
      <c r="M263" s="3"/>
      <c r="N263" s="45"/>
      <c r="O263" s="49"/>
      <c r="P263" s="46"/>
      <c r="Q263" s="56" t="e">
        <f>VLOOKUP(P263,'2. list used packaging material'!$A:$D,4,FALSE)</f>
        <v>#N/A</v>
      </c>
      <c r="R263" s="3"/>
      <c r="S263" s="1"/>
      <c r="T263" s="56" t="e">
        <f>VLOOKUP(S263,'2. list used packaging material'!$A:$D,4,FALSE)</f>
        <v>#N/A</v>
      </c>
      <c r="U263" s="3"/>
      <c r="V263" s="1"/>
      <c r="W263" s="56" t="e">
        <f>VLOOKUP(V263,'2. list used packaging material'!$A:$D,4,FALSE)</f>
        <v>#N/A</v>
      </c>
      <c r="X263" s="3"/>
      <c r="Y263" s="1"/>
      <c r="Z263" s="56" t="e">
        <f>VLOOKUP(Y263,'2. list used packaging material'!$A:$D,4,FALSE)</f>
        <v>#N/A</v>
      </c>
      <c r="AA263" s="3"/>
      <c r="AB263" s="3"/>
      <c r="AC263" s="3"/>
      <c r="AD263" s="55"/>
      <c r="AE263" s="1"/>
      <c r="AF263" s="56" t="e">
        <f>VLOOKUP(AE263,'2. list used packaging material'!$A:$D,4,FALSE)</f>
        <v>#N/A</v>
      </c>
      <c r="AG263" s="3"/>
      <c r="AH263" s="1"/>
      <c r="AI263" s="56" t="e">
        <f>VLOOKUP(AH263,'2. list used packaging material'!$A:$D,4,FALSE)</f>
        <v>#N/A</v>
      </c>
      <c r="AJ263" s="3"/>
      <c r="AK263" s="1"/>
      <c r="AL263" s="56" t="e">
        <f>VLOOKUP(AK263,'2. list used packaging material'!$A:$D,4,FALSE)</f>
        <v>#N/A</v>
      </c>
      <c r="AM263" s="3"/>
    </row>
    <row r="264" spans="2:39" x14ac:dyDescent="0.25">
      <c r="B264" s="54"/>
      <c r="C264" s="55"/>
      <c r="D264" s="55"/>
      <c r="E264" s="55"/>
      <c r="F264" s="55"/>
      <c r="G264" s="55"/>
      <c r="H264" s="1"/>
      <c r="I264" s="56" t="e">
        <f>VLOOKUP(H264,'2. list used packaging material'!A:D,4,FALSE)</f>
        <v>#N/A</v>
      </c>
      <c r="J264" s="41"/>
      <c r="K264" s="3"/>
      <c r="L264" s="3"/>
      <c r="M264" s="3"/>
      <c r="N264" s="45"/>
      <c r="O264" s="49"/>
      <c r="P264" s="46"/>
      <c r="Q264" s="56" t="e">
        <f>VLOOKUP(P264,'2. list used packaging material'!$A:$D,4,FALSE)</f>
        <v>#N/A</v>
      </c>
      <c r="R264" s="3"/>
      <c r="S264" s="1"/>
      <c r="T264" s="56" t="e">
        <f>VLOOKUP(S264,'2. list used packaging material'!$A:$D,4,FALSE)</f>
        <v>#N/A</v>
      </c>
      <c r="U264" s="3"/>
      <c r="V264" s="1"/>
      <c r="W264" s="56" t="e">
        <f>VLOOKUP(V264,'2. list used packaging material'!$A:$D,4,FALSE)</f>
        <v>#N/A</v>
      </c>
      <c r="X264" s="3"/>
      <c r="Y264" s="1"/>
      <c r="Z264" s="56" t="e">
        <f>VLOOKUP(Y264,'2. list used packaging material'!$A:$D,4,FALSE)</f>
        <v>#N/A</v>
      </c>
      <c r="AA264" s="3"/>
      <c r="AB264" s="3"/>
      <c r="AC264" s="3"/>
      <c r="AD264" s="55"/>
      <c r="AE264" s="1"/>
      <c r="AF264" s="56" t="e">
        <f>VLOOKUP(AE264,'2. list used packaging material'!$A:$D,4,FALSE)</f>
        <v>#N/A</v>
      </c>
      <c r="AG264" s="3"/>
      <c r="AH264" s="1"/>
      <c r="AI264" s="56" t="e">
        <f>VLOOKUP(AH264,'2. list used packaging material'!$A:$D,4,FALSE)</f>
        <v>#N/A</v>
      </c>
      <c r="AJ264" s="3"/>
      <c r="AK264" s="1"/>
      <c r="AL264" s="56" t="e">
        <f>VLOOKUP(AK264,'2. list used packaging material'!$A:$D,4,FALSE)</f>
        <v>#N/A</v>
      </c>
      <c r="AM264" s="3"/>
    </row>
    <row r="265" spans="2:39" x14ac:dyDescent="0.25">
      <c r="B265" s="54"/>
      <c r="C265" s="55"/>
      <c r="D265" s="55"/>
      <c r="E265" s="55"/>
      <c r="F265" s="55"/>
      <c r="G265" s="55"/>
      <c r="H265" s="1"/>
      <c r="I265" s="56" t="e">
        <f>VLOOKUP(H265,'2. list used packaging material'!A:D,4,FALSE)</f>
        <v>#N/A</v>
      </c>
      <c r="J265" s="41"/>
      <c r="K265" s="3"/>
      <c r="L265" s="3"/>
      <c r="M265" s="3"/>
      <c r="N265" s="45"/>
      <c r="O265" s="49"/>
      <c r="P265" s="46"/>
      <c r="Q265" s="56" t="e">
        <f>VLOOKUP(P265,'2. list used packaging material'!$A:$D,4,FALSE)</f>
        <v>#N/A</v>
      </c>
      <c r="R265" s="3"/>
      <c r="S265" s="1"/>
      <c r="T265" s="56" t="e">
        <f>VLOOKUP(S265,'2. list used packaging material'!$A:$D,4,FALSE)</f>
        <v>#N/A</v>
      </c>
      <c r="U265" s="3"/>
      <c r="V265" s="1"/>
      <c r="W265" s="56" t="e">
        <f>VLOOKUP(V265,'2. list used packaging material'!$A:$D,4,FALSE)</f>
        <v>#N/A</v>
      </c>
      <c r="X265" s="3"/>
      <c r="Y265" s="1"/>
      <c r="Z265" s="56" t="e">
        <f>VLOOKUP(Y265,'2. list used packaging material'!$A:$D,4,FALSE)</f>
        <v>#N/A</v>
      </c>
      <c r="AA265" s="3"/>
      <c r="AB265" s="3"/>
      <c r="AC265" s="3"/>
      <c r="AD265" s="55"/>
      <c r="AE265" s="1"/>
      <c r="AF265" s="56" t="e">
        <f>VLOOKUP(AE265,'2. list used packaging material'!$A:$D,4,FALSE)</f>
        <v>#N/A</v>
      </c>
      <c r="AG265" s="3"/>
      <c r="AH265" s="1"/>
      <c r="AI265" s="56" t="e">
        <f>VLOOKUP(AH265,'2. list used packaging material'!$A:$D,4,FALSE)</f>
        <v>#N/A</v>
      </c>
      <c r="AJ265" s="3"/>
      <c r="AK265" s="1"/>
      <c r="AL265" s="56" t="e">
        <f>VLOOKUP(AK265,'2. list used packaging material'!$A:$D,4,FALSE)</f>
        <v>#N/A</v>
      </c>
      <c r="AM265" s="3"/>
    </row>
    <row r="266" spans="2:39" x14ac:dyDescent="0.25">
      <c r="B266" s="54"/>
      <c r="C266" s="55"/>
      <c r="D266" s="55"/>
      <c r="E266" s="55"/>
      <c r="F266" s="55"/>
      <c r="G266" s="55"/>
      <c r="H266" s="1"/>
      <c r="I266" s="56" t="e">
        <f>VLOOKUP(H266,'2. list used packaging material'!A:D,4,FALSE)</f>
        <v>#N/A</v>
      </c>
      <c r="J266" s="41"/>
      <c r="K266" s="3"/>
      <c r="L266" s="3"/>
      <c r="M266" s="3"/>
      <c r="N266" s="45"/>
      <c r="O266" s="49"/>
      <c r="P266" s="46"/>
      <c r="Q266" s="56" t="e">
        <f>VLOOKUP(P266,'2. list used packaging material'!$A:$D,4,FALSE)</f>
        <v>#N/A</v>
      </c>
      <c r="R266" s="3"/>
      <c r="S266" s="1"/>
      <c r="T266" s="56" t="e">
        <f>VLOOKUP(S266,'2. list used packaging material'!$A:$D,4,FALSE)</f>
        <v>#N/A</v>
      </c>
      <c r="U266" s="3"/>
      <c r="V266" s="1"/>
      <c r="W266" s="56" t="e">
        <f>VLOOKUP(V266,'2. list used packaging material'!$A:$D,4,FALSE)</f>
        <v>#N/A</v>
      </c>
      <c r="X266" s="3"/>
      <c r="Y266" s="1"/>
      <c r="Z266" s="56" t="e">
        <f>VLOOKUP(Y266,'2. list used packaging material'!$A:$D,4,FALSE)</f>
        <v>#N/A</v>
      </c>
      <c r="AA266" s="3"/>
      <c r="AB266" s="3"/>
      <c r="AC266" s="3"/>
      <c r="AD266" s="55"/>
      <c r="AE266" s="1"/>
      <c r="AF266" s="56" t="e">
        <f>VLOOKUP(AE266,'2. list used packaging material'!$A:$D,4,FALSE)</f>
        <v>#N/A</v>
      </c>
      <c r="AG266" s="3"/>
      <c r="AH266" s="1"/>
      <c r="AI266" s="56" t="e">
        <f>VLOOKUP(AH266,'2. list used packaging material'!$A:$D,4,FALSE)</f>
        <v>#N/A</v>
      </c>
      <c r="AJ266" s="3"/>
      <c r="AK266" s="1"/>
      <c r="AL266" s="56" t="e">
        <f>VLOOKUP(AK266,'2. list used packaging material'!$A:$D,4,FALSE)</f>
        <v>#N/A</v>
      </c>
      <c r="AM266" s="3"/>
    </row>
    <row r="267" spans="2:39" x14ac:dyDescent="0.25">
      <c r="B267" s="54"/>
      <c r="C267" s="55"/>
      <c r="D267" s="55"/>
      <c r="E267" s="55"/>
      <c r="F267" s="55"/>
      <c r="G267" s="55"/>
      <c r="H267" s="1"/>
      <c r="I267" s="56" t="e">
        <f>VLOOKUP(H267,'2. list used packaging material'!A:D,4,FALSE)</f>
        <v>#N/A</v>
      </c>
      <c r="J267" s="41"/>
      <c r="K267" s="3"/>
      <c r="L267" s="3"/>
      <c r="M267" s="3"/>
      <c r="N267" s="45"/>
      <c r="O267" s="49"/>
      <c r="P267" s="46"/>
      <c r="Q267" s="56" t="e">
        <f>VLOOKUP(P267,'2. list used packaging material'!$A:$D,4,FALSE)</f>
        <v>#N/A</v>
      </c>
      <c r="R267" s="3"/>
      <c r="S267" s="1"/>
      <c r="T267" s="56" t="e">
        <f>VLOOKUP(S267,'2. list used packaging material'!$A:$D,4,FALSE)</f>
        <v>#N/A</v>
      </c>
      <c r="U267" s="3"/>
      <c r="V267" s="1"/>
      <c r="W267" s="56" t="e">
        <f>VLOOKUP(V267,'2. list used packaging material'!$A:$D,4,FALSE)</f>
        <v>#N/A</v>
      </c>
      <c r="X267" s="3"/>
      <c r="Y267" s="1"/>
      <c r="Z267" s="56" t="e">
        <f>VLOOKUP(Y267,'2. list used packaging material'!$A:$D,4,FALSE)</f>
        <v>#N/A</v>
      </c>
      <c r="AA267" s="3"/>
      <c r="AB267" s="3"/>
      <c r="AC267" s="3"/>
      <c r="AD267" s="55"/>
      <c r="AE267" s="1"/>
      <c r="AF267" s="56" t="e">
        <f>VLOOKUP(AE267,'2. list used packaging material'!$A:$D,4,FALSE)</f>
        <v>#N/A</v>
      </c>
      <c r="AG267" s="3"/>
      <c r="AH267" s="1"/>
      <c r="AI267" s="56" t="e">
        <f>VLOOKUP(AH267,'2. list used packaging material'!$A:$D,4,FALSE)</f>
        <v>#N/A</v>
      </c>
      <c r="AJ267" s="3"/>
      <c r="AK267" s="1"/>
      <c r="AL267" s="56" t="e">
        <f>VLOOKUP(AK267,'2. list used packaging material'!$A:$D,4,FALSE)</f>
        <v>#N/A</v>
      </c>
      <c r="AM267" s="3"/>
    </row>
    <row r="268" spans="2:39" x14ac:dyDescent="0.25">
      <c r="B268" s="54"/>
      <c r="C268" s="55"/>
      <c r="D268" s="55"/>
      <c r="E268" s="55"/>
      <c r="F268" s="55"/>
      <c r="G268" s="55"/>
      <c r="H268" s="1"/>
      <c r="I268" s="56" t="e">
        <f>VLOOKUP(H268,'2. list used packaging material'!A:D,4,FALSE)</f>
        <v>#N/A</v>
      </c>
      <c r="J268" s="41"/>
      <c r="K268" s="3"/>
      <c r="L268" s="3"/>
      <c r="M268" s="3"/>
      <c r="N268" s="45"/>
      <c r="O268" s="49"/>
      <c r="P268" s="46"/>
      <c r="Q268" s="56" t="e">
        <f>VLOOKUP(P268,'2. list used packaging material'!$A:$D,4,FALSE)</f>
        <v>#N/A</v>
      </c>
      <c r="R268" s="3"/>
      <c r="S268" s="1"/>
      <c r="T268" s="56" t="e">
        <f>VLOOKUP(S268,'2. list used packaging material'!$A:$D,4,FALSE)</f>
        <v>#N/A</v>
      </c>
      <c r="U268" s="3"/>
      <c r="V268" s="1"/>
      <c r="W268" s="56" t="e">
        <f>VLOOKUP(V268,'2. list used packaging material'!$A:$D,4,FALSE)</f>
        <v>#N/A</v>
      </c>
      <c r="X268" s="3"/>
      <c r="Y268" s="1"/>
      <c r="Z268" s="56" t="e">
        <f>VLOOKUP(Y268,'2. list used packaging material'!$A:$D,4,FALSE)</f>
        <v>#N/A</v>
      </c>
      <c r="AA268" s="3"/>
      <c r="AB268" s="3"/>
      <c r="AC268" s="3"/>
      <c r="AD268" s="55"/>
      <c r="AE268" s="1"/>
      <c r="AF268" s="56" t="e">
        <f>VLOOKUP(AE268,'2. list used packaging material'!$A:$D,4,FALSE)</f>
        <v>#N/A</v>
      </c>
      <c r="AG268" s="3"/>
      <c r="AH268" s="1"/>
      <c r="AI268" s="56" t="e">
        <f>VLOOKUP(AH268,'2. list used packaging material'!$A:$D,4,FALSE)</f>
        <v>#N/A</v>
      </c>
      <c r="AJ268" s="3"/>
      <c r="AK268" s="1"/>
      <c r="AL268" s="56" t="e">
        <f>VLOOKUP(AK268,'2. list used packaging material'!$A:$D,4,FALSE)</f>
        <v>#N/A</v>
      </c>
      <c r="AM268" s="3"/>
    </row>
    <row r="269" spans="2:39" x14ac:dyDescent="0.25">
      <c r="B269" s="54"/>
      <c r="C269" s="55"/>
      <c r="D269" s="55"/>
      <c r="E269" s="55"/>
      <c r="F269" s="55"/>
      <c r="G269" s="55"/>
      <c r="H269" s="1"/>
      <c r="I269" s="56" t="e">
        <f>VLOOKUP(H269,'2. list used packaging material'!A:D,4,FALSE)</f>
        <v>#N/A</v>
      </c>
      <c r="J269" s="41"/>
      <c r="K269" s="3"/>
      <c r="L269" s="3"/>
      <c r="M269" s="3"/>
      <c r="N269" s="45"/>
      <c r="O269" s="49"/>
      <c r="P269" s="46"/>
      <c r="Q269" s="56" t="e">
        <f>VLOOKUP(P269,'2. list used packaging material'!$A:$D,4,FALSE)</f>
        <v>#N/A</v>
      </c>
      <c r="R269" s="3"/>
      <c r="S269" s="1"/>
      <c r="T269" s="56" t="e">
        <f>VLOOKUP(S269,'2. list used packaging material'!$A:$D,4,FALSE)</f>
        <v>#N/A</v>
      </c>
      <c r="U269" s="3"/>
      <c r="V269" s="1"/>
      <c r="W269" s="56" t="e">
        <f>VLOOKUP(V269,'2. list used packaging material'!$A:$D,4,FALSE)</f>
        <v>#N/A</v>
      </c>
      <c r="X269" s="3"/>
      <c r="Y269" s="1"/>
      <c r="Z269" s="56" t="e">
        <f>VLOOKUP(Y269,'2. list used packaging material'!$A:$D,4,FALSE)</f>
        <v>#N/A</v>
      </c>
      <c r="AA269" s="3"/>
      <c r="AB269" s="3"/>
      <c r="AC269" s="3"/>
      <c r="AD269" s="55"/>
      <c r="AE269" s="1"/>
      <c r="AF269" s="56" t="e">
        <f>VLOOKUP(AE269,'2. list used packaging material'!$A:$D,4,FALSE)</f>
        <v>#N/A</v>
      </c>
      <c r="AG269" s="3"/>
      <c r="AH269" s="1"/>
      <c r="AI269" s="56" t="e">
        <f>VLOOKUP(AH269,'2. list used packaging material'!$A:$D,4,FALSE)</f>
        <v>#N/A</v>
      </c>
      <c r="AJ269" s="3"/>
      <c r="AK269" s="1"/>
      <c r="AL269" s="56" t="e">
        <f>VLOOKUP(AK269,'2. list used packaging material'!$A:$D,4,FALSE)</f>
        <v>#N/A</v>
      </c>
      <c r="AM269" s="3"/>
    </row>
    <row r="270" spans="2:39" x14ac:dyDescent="0.25">
      <c r="B270" s="54"/>
      <c r="C270" s="55"/>
      <c r="D270" s="55"/>
      <c r="E270" s="55"/>
      <c r="F270" s="55"/>
      <c r="G270" s="55"/>
      <c r="H270" s="1"/>
      <c r="I270" s="56" t="e">
        <f>VLOOKUP(H270,'2. list used packaging material'!A:D,4,FALSE)</f>
        <v>#N/A</v>
      </c>
      <c r="J270" s="41"/>
      <c r="K270" s="3"/>
      <c r="L270" s="3"/>
      <c r="M270" s="3"/>
      <c r="N270" s="45"/>
      <c r="O270" s="49"/>
      <c r="P270" s="46"/>
      <c r="Q270" s="56" t="e">
        <f>VLOOKUP(P270,'2. list used packaging material'!$A:$D,4,FALSE)</f>
        <v>#N/A</v>
      </c>
      <c r="R270" s="3"/>
      <c r="S270" s="1"/>
      <c r="T270" s="56" t="e">
        <f>VLOOKUP(S270,'2. list used packaging material'!$A:$D,4,FALSE)</f>
        <v>#N/A</v>
      </c>
      <c r="U270" s="3"/>
      <c r="V270" s="1"/>
      <c r="W270" s="56" t="e">
        <f>VLOOKUP(V270,'2. list used packaging material'!$A:$D,4,FALSE)</f>
        <v>#N/A</v>
      </c>
      <c r="X270" s="3"/>
      <c r="Y270" s="1"/>
      <c r="Z270" s="56" t="e">
        <f>VLOOKUP(Y270,'2. list used packaging material'!$A:$D,4,FALSE)</f>
        <v>#N/A</v>
      </c>
      <c r="AA270" s="3"/>
      <c r="AB270" s="3"/>
      <c r="AC270" s="3"/>
      <c r="AD270" s="55"/>
      <c r="AE270" s="1"/>
      <c r="AF270" s="56" t="e">
        <f>VLOOKUP(AE270,'2. list used packaging material'!$A:$D,4,FALSE)</f>
        <v>#N/A</v>
      </c>
      <c r="AG270" s="3"/>
      <c r="AH270" s="1"/>
      <c r="AI270" s="56" t="e">
        <f>VLOOKUP(AH270,'2. list used packaging material'!$A:$D,4,FALSE)</f>
        <v>#N/A</v>
      </c>
      <c r="AJ270" s="3"/>
      <c r="AK270" s="1"/>
      <c r="AL270" s="56" t="e">
        <f>VLOOKUP(AK270,'2. list used packaging material'!$A:$D,4,FALSE)</f>
        <v>#N/A</v>
      </c>
      <c r="AM270" s="3"/>
    </row>
    <row r="271" spans="2:39" x14ac:dyDescent="0.25">
      <c r="B271" s="54"/>
      <c r="C271" s="55"/>
      <c r="D271" s="55"/>
      <c r="E271" s="55"/>
      <c r="F271" s="55"/>
      <c r="G271" s="55"/>
      <c r="H271" s="1"/>
      <c r="I271" s="56" t="e">
        <f>VLOOKUP(H271,'2. list used packaging material'!A:D,4,FALSE)</f>
        <v>#N/A</v>
      </c>
      <c r="J271" s="41"/>
      <c r="K271" s="3"/>
      <c r="L271" s="3"/>
      <c r="M271" s="3"/>
      <c r="N271" s="45"/>
      <c r="O271" s="49"/>
      <c r="P271" s="46"/>
      <c r="Q271" s="56" t="e">
        <f>VLOOKUP(P271,'2. list used packaging material'!$A:$D,4,FALSE)</f>
        <v>#N/A</v>
      </c>
      <c r="R271" s="3"/>
      <c r="S271" s="1"/>
      <c r="T271" s="56" t="e">
        <f>VLOOKUP(S271,'2. list used packaging material'!$A:$D,4,FALSE)</f>
        <v>#N/A</v>
      </c>
      <c r="U271" s="3"/>
      <c r="V271" s="1"/>
      <c r="W271" s="56" t="e">
        <f>VLOOKUP(V271,'2. list used packaging material'!$A:$D,4,FALSE)</f>
        <v>#N/A</v>
      </c>
      <c r="X271" s="3"/>
      <c r="Y271" s="1"/>
      <c r="Z271" s="56" t="e">
        <f>VLOOKUP(Y271,'2. list used packaging material'!$A:$D,4,FALSE)</f>
        <v>#N/A</v>
      </c>
      <c r="AA271" s="3"/>
      <c r="AB271" s="3"/>
      <c r="AC271" s="3"/>
      <c r="AD271" s="55"/>
      <c r="AE271" s="1"/>
      <c r="AF271" s="56" t="e">
        <f>VLOOKUP(AE271,'2. list used packaging material'!$A:$D,4,FALSE)</f>
        <v>#N/A</v>
      </c>
      <c r="AG271" s="3"/>
      <c r="AH271" s="1"/>
      <c r="AI271" s="56" t="e">
        <f>VLOOKUP(AH271,'2. list used packaging material'!$A:$D,4,FALSE)</f>
        <v>#N/A</v>
      </c>
      <c r="AJ271" s="3"/>
      <c r="AK271" s="1"/>
      <c r="AL271" s="56" t="e">
        <f>VLOOKUP(AK271,'2. list used packaging material'!$A:$D,4,FALSE)</f>
        <v>#N/A</v>
      </c>
      <c r="AM271" s="3"/>
    </row>
    <row r="272" spans="2:39" x14ac:dyDescent="0.25">
      <c r="B272" s="54"/>
      <c r="C272" s="55"/>
      <c r="D272" s="55"/>
      <c r="E272" s="55"/>
      <c r="F272" s="55"/>
      <c r="G272" s="55"/>
      <c r="H272" s="1"/>
      <c r="I272" s="56" t="e">
        <f>VLOOKUP(H272,'2. list used packaging material'!A:D,4,FALSE)</f>
        <v>#N/A</v>
      </c>
      <c r="J272" s="41"/>
      <c r="K272" s="3"/>
      <c r="L272" s="3"/>
      <c r="M272" s="3"/>
      <c r="N272" s="45"/>
      <c r="O272" s="49"/>
      <c r="P272" s="46"/>
      <c r="Q272" s="56" t="e">
        <f>VLOOKUP(P272,'2. list used packaging material'!$A:$D,4,FALSE)</f>
        <v>#N/A</v>
      </c>
      <c r="R272" s="3"/>
      <c r="S272" s="1"/>
      <c r="T272" s="56" t="e">
        <f>VLOOKUP(S272,'2. list used packaging material'!$A:$D,4,FALSE)</f>
        <v>#N/A</v>
      </c>
      <c r="U272" s="3"/>
      <c r="V272" s="1"/>
      <c r="W272" s="56" t="e">
        <f>VLOOKUP(V272,'2. list used packaging material'!$A:$D,4,FALSE)</f>
        <v>#N/A</v>
      </c>
      <c r="X272" s="3"/>
      <c r="Y272" s="1"/>
      <c r="Z272" s="56" t="e">
        <f>VLOOKUP(Y272,'2. list used packaging material'!$A:$D,4,FALSE)</f>
        <v>#N/A</v>
      </c>
      <c r="AA272" s="3"/>
      <c r="AB272" s="3"/>
      <c r="AC272" s="3"/>
      <c r="AD272" s="55"/>
      <c r="AE272" s="1"/>
      <c r="AF272" s="56" t="e">
        <f>VLOOKUP(AE272,'2. list used packaging material'!$A:$D,4,FALSE)</f>
        <v>#N/A</v>
      </c>
      <c r="AG272" s="3"/>
      <c r="AH272" s="1"/>
      <c r="AI272" s="56" t="e">
        <f>VLOOKUP(AH272,'2. list used packaging material'!$A:$D,4,FALSE)</f>
        <v>#N/A</v>
      </c>
      <c r="AJ272" s="3"/>
      <c r="AK272" s="1"/>
      <c r="AL272" s="56" t="e">
        <f>VLOOKUP(AK272,'2. list used packaging material'!$A:$D,4,FALSE)</f>
        <v>#N/A</v>
      </c>
      <c r="AM272" s="3"/>
    </row>
    <row r="273" spans="2:39" x14ac:dyDescent="0.25">
      <c r="B273" s="54"/>
      <c r="C273" s="55"/>
      <c r="D273" s="55"/>
      <c r="E273" s="55"/>
      <c r="F273" s="55"/>
      <c r="G273" s="55"/>
      <c r="H273" s="1"/>
      <c r="I273" s="56" t="e">
        <f>VLOOKUP(H273,'2. list used packaging material'!A:D,4,FALSE)</f>
        <v>#N/A</v>
      </c>
      <c r="J273" s="41"/>
      <c r="K273" s="3"/>
      <c r="L273" s="3"/>
      <c r="M273" s="3"/>
      <c r="N273" s="45"/>
      <c r="O273" s="49"/>
      <c r="P273" s="46"/>
      <c r="Q273" s="56" t="e">
        <f>VLOOKUP(P273,'2. list used packaging material'!$A:$D,4,FALSE)</f>
        <v>#N/A</v>
      </c>
      <c r="R273" s="3"/>
      <c r="S273" s="1"/>
      <c r="T273" s="56" t="e">
        <f>VLOOKUP(S273,'2. list used packaging material'!$A:$D,4,FALSE)</f>
        <v>#N/A</v>
      </c>
      <c r="U273" s="3"/>
      <c r="V273" s="1"/>
      <c r="W273" s="56" t="e">
        <f>VLOOKUP(V273,'2. list used packaging material'!$A:$D,4,FALSE)</f>
        <v>#N/A</v>
      </c>
      <c r="X273" s="3"/>
      <c r="Y273" s="1"/>
      <c r="Z273" s="56" t="e">
        <f>VLOOKUP(Y273,'2. list used packaging material'!$A:$D,4,FALSE)</f>
        <v>#N/A</v>
      </c>
      <c r="AA273" s="3"/>
      <c r="AB273" s="3"/>
      <c r="AC273" s="3"/>
      <c r="AD273" s="55"/>
      <c r="AE273" s="1"/>
      <c r="AF273" s="56" t="e">
        <f>VLOOKUP(AE273,'2. list used packaging material'!$A:$D,4,FALSE)</f>
        <v>#N/A</v>
      </c>
      <c r="AG273" s="3"/>
      <c r="AH273" s="1"/>
      <c r="AI273" s="56" t="e">
        <f>VLOOKUP(AH273,'2. list used packaging material'!$A:$D,4,FALSE)</f>
        <v>#N/A</v>
      </c>
      <c r="AJ273" s="3"/>
      <c r="AK273" s="1"/>
      <c r="AL273" s="56" t="e">
        <f>VLOOKUP(AK273,'2. list used packaging material'!$A:$D,4,FALSE)</f>
        <v>#N/A</v>
      </c>
      <c r="AM273" s="3"/>
    </row>
    <row r="274" spans="2:39" x14ac:dyDescent="0.25">
      <c r="B274" s="54"/>
      <c r="C274" s="55"/>
      <c r="D274" s="55"/>
      <c r="E274" s="55"/>
      <c r="F274" s="55"/>
      <c r="G274" s="55"/>
      <c r="H274" s="1"/>
      <c r="I274" s="56" t="e">
        <f>VLOOKUP(H274,'2. list used packaging material'!A:D,4,FALSE)</f>
        <v>#N/A</v>
      </c>
      <c r="J274" s="41"/>
      <c r="K274" s="3"/>
      <c r="L274" s="3"/>
      <c r="M274" s="3"/>
      <c r="N274" s="45"/>
      <c r="O274" s="49"/>
      <c r="P274" s="46"/>
      <c r="Q274" s="56" t="e">
        <f>VLOOKUP(P274,'2. list used packaging material'!$A:$D,4,FALSE)</f>
        <v>#N/A</v>
      </c>
      <c r="R274" s="3"/>
      <c r="S274" s="1"/>
      <c r="T274" s="56" t="e">
        <f>VLOOKUP(S274,'2. list used packaging material'!$A:$D,4,FALSE)</f>
        <v>#N/A</v>
      </c>
      <c r="U274" s="3"/>
      <c r="V274" s="1"/>
      <c r="W274" s="56" t="e">
        <f>VLOOKUP(V274,'2. list used packaging material'!$A:$D,4,FALSE)</f>
        <v>#N/A</v>
      </c>
      <c r="X274" s="3"/>
      <c r="Y274" s="1"/>
      <c r="Z274" s="56" t="e">
        <f>VLOOKUP(Y274,'2. list used packaging material'!$A:$D,4,FALSE)</f>
        <v>#N/A</v>
      </c>
      <c r="AA274" s="3"/>
      <c r="AB274" s="3"/>
      <c r="AC274" s="3"/>
      <c r="AD274" s="55"/>
      <c r="AE274" s="1"/>
      <c r="AF274" s="56" t="e">
        <f>VLOOKUP(AE274,'2. list used packaging material'!$A:$D,4,FALSE)</f>
        <v>#N/A</v>
      </c>
      <c r="AG274" s="3"/>
      <c r="AH274" s="1"/>
      <c r="AI274" s="56" t="e">
        <f>VLOOKUP(AH274,'2. list used packaging material'!$A:$D,4,FALSE)</f>
        <v>#N/A</v>
      </c>
      <c r="AJ274" s="3"/>
      <c r="AK274" s="1"/>
      <c r="AL274" s="56" t="e">
        <f>VLOOKUP(AK274,'2. list used packaging material'!$A:$D,4,FALSE)</f>
        <v>#N/A</v>
      </c>
      <c r="AM274" s="3"/>
    </row>
    <row r="275" spans="2:39" x14ac:dyDescent="0.25">
      <c r="B275" s="54"/>
      <c r="C275" s="55"/>
      <c r="D275" s="55"/>
      <c r="E275" s="55"/>
      <c r="F275" s="55"/>
      <c r="G275" s="55"/>
      <c r="H275" s="1"/>
      <c r="I275" s="56" t="e">
        <f>VLOOKUP(H275,'2. list used packaging material'!A:D,4,FALSE)</f>
        <v>#N/A</v>
      </c>
      <c r="J275" s="41"/>
      <c r="K275" s="3"/>
      <c r="L275" s="3"/>
      <c r="M275" s="3"/>
      <c r="N275" s="45"/>
      <c r="O275" s="49"/>
      <c r="P275" s="46"/>
      <c r="Q275" s="56" t="e">
        <f>VLOOKUP(P275,'2. list used packaging material'!$A:$D,4,FALSE)</f>
        <v>#N/A</v>
      </c>
      <c r="R275" s="3"/>
      <c r="S275" s="1"/>
      <c r="T275" s="56" t="e">
        <f>VLOOKUP(S275,'2. list used packaging material'!$A:$D,4,FALSE)</f>
        <v>#N/A</v>
      </c>
      <c r="U275" s="3"/>
      <c r="V275" s="1"/>
      <c r="W275" s="56" t="e">
        <f>VLOOKUP(V275,'2. list used packaging material'!$A:$D,4,FALSE)</f>
        <v>#N/A</v>
      </c>
      <c r="X275" s="3"/>
      <c r="Y275" s="1"/>
      <c r="Z275" s="56" t="e">
        <f>VLOOKUP(Y275,'2. list used packaging material'!$A:$D,4,FALSE)</f>
        <v>#N/A</v>
      </c>
      <c r="AA275" s="3"/>
      <c r="AB275" s="3"/>
      <c r="AC275" s="3"/>
      <c r="AD275" s="55"/>
      <c r="AE275" s="1"/>
      <c r="AF275" s="56" t="e">
        <f>VLOOKUP(AE275,'2. list used packaging material'!$A:$D,4,FALSE)</f>
        <v>#N/A</v>
      </c>
      <c r="AG275" s="3"/>
      <c r="AH275" s="1"/>
      <c r="AI275" s="56" t="e">
        <f>VLOOKUP(AH275,'2. list used packaging material'!$A:$D,4,FALSE)</f>
        <v>#N/A</v>
      </c>
      <c r="AJ275" s="3"/>
      <c r="AK275" s="1"/>
      <c r="AL275" s="56" t="e">
        <f>VLOOKUP(AK275,'2. list used packaging material'!$A:$D,4,FALSE)</f>
        <v>#N/A</v>
      </c>
      <c r="AM275" s="3"/>
    </row>
    <row r="276" spans="2:39" x14ac:dyDescent="0.25">
      <c r="B276" s="54"/>
      <c r="C276" s="55"/>
      <c r="D276" s="55"/>
      <c r="E276" s="55"/>
      <c r="F276" s="55"/>
      <c r="G276" s="55"/>
      <c r="H276" s="1"/>
      <c r="I276" s="56" t="e">
        <f>VLOOKUP(H276,'2. list used packaging material'!A:D,4,FALSE)</f>
        <v>#N/A</v>
      </c>
      <c r="J276" s="41"/>
      <c r="K276" s="3"/>
      <c r="L276" s="3"/>
      <c r="M276" s="3"/>
      <c r="N276" s="45"/>
      <c r="O276" s="49"/>
      <c r="P276" s="46"/>
      <c r="Q276" s="56" t="e">
        <f>VLOOKUP(P276,'2. list used packaging material'!$A:$D,4,FALSE)</f>
        <v>#N/A</v>
      </c>
      <c r="R276" s="3"/>
      <c r="S276" s="1"/>
      <c r="T276" s="56" t="e">
        <f>VLOOKUP(S276,'2. list used packaging material'!$A:$D,4,FALSE)</f>
        <v>#N/A</v>
      </c>
      <c r="U276" s="3"/>
      <c r="V276" s="1"/>
      <c r="W276" s="56" t="e">
        <f>VLOOKUP(V276,'2. list used packaging material'!$A:$D,4,FALSE)</f>
        <v>#N/A</v>
      </c>
      <c r="X276" s="3"/>
      <c r="Y276" s="1"/>
      <c r="Z276" s="56" t="e">
        <f>VLOOKUP(Y276,'2. list used packaging material'!$A:$D,4,FALSE)</f>
        <v>#N/A</v>
      </c>
      <c r="AA276" s="3"/>
      <c r="AB276" s="3"/>
      <c r="AC276" s="3"/>
      <c r="AD276" s="55"/>
      <c r="AE276" s="1"/>
      <c r="AF276" s="56" t="e">
        <f>VLOOKUP(AE276,'2. list used packaging material'!$A:$D,4,FALSE)</f>
        <v>#N/A</v>
      </c>
      <c r="AG276" s="3"/>
      <c r="AH276" s="1"/>
      <c r="AI276" s="56" t="e">
        <f>VLOOKUP(AH276,'2. list used packaging material'!$A:$D,4,FALSE)</f>
        <v>#N/A</v>
      </c>
      <c r="AJ276" s="3"/>
      <c r="AK276" s="1"/>
      <c r="AL276" s="56" t="e">
        <f>VLOOKUP(AK276,'2. list used packaging material'!$A:$D,4,FALSE)</f>
        <v>#N/A</v>
      </c>
      <c r="AM276" s="3"/>
    </row>
    <row r="277" spans="2:39" x14ac:dyDescent="0.25">
      <c r="B277" s="54"/>
      <c r="C277" s="55"/>
      <c r="D277" s="55"/>
      <c r="E277" s="55"/>
      <c r="F277" s="55"/>
      <c r="G277" s="55"/>
      <c r="H277" s="1"/>
      <c r="I277" s="56" t="e">
        <f>VLOOKUP(H277,'2. list used packaging material'!A:D,4,FALSE)</f>
        <v>#N/A</v>
      </c>
      <c r="J277" s="41"/>
      <c r="K277" s="3"/>
      <c r="L277" s="3"/>
      <c r="M277" s="3"/>
      <c r="N277" s="45"/>
      <c r="O277" s="49"/>
      <c r="P277" s="46"/>
      <c r="Q277" s="56" t="e">
        <f>VLOOKUP(P277,'2. list used packaging material'!$A:$D,4,FALSE)</f>
        <v>#N/A</v>
      </c>
      <c r="R277" s="3"/>
      <c r="S277" s="1"/>
      <c r="T277" s="56" t="e">
        <f>VLOOKUP(S277,'2. list used packaging material'!$A:$D,4,FALSE)</f>
        <v>#N/A</v>
      </c>
      <c r="U277" s="3"/>
      <c r="V277" s="1"/>
      <c r="W277" s="56" t="e">
        <f>VLOOKUP(V277,'2. list used packaging material'!$A:$D,4,FALSE)</f>
        <v>#N/A</v>
      </c>
      <c r="X277" s="3"/>
      <c r="Y277" s="1"/>
      <c r="Z277" s="56" t="e">
        <f>VLOOKUP(Y277,'2. list used packaging material'!$A:$D,4,FALSE)</f>
        <v>#N/A</v>
      </c>
      <c r="AA277" s="3"/>
      <c r="AB277" s="3"/>
      <c r="AC277" s="3"/>
      <c r="AD277" s="55"/>
      <c r="AE277" s="1"/>
      <c r="AF277" s="56" t="e">
        <f>VLOOKUP(AE277,'2. list used packaging material'!$A:$D,4,FALSE)</f>
        <v>#N/A</v>
      </c>
      <c r="AG277" s="3"/>
      <c r="AH277" s="1"/>
      <c r="AI277" s="56" t="e">
        <f>VLOOKUP(AH277,'2. list used packaging material'!$A:$D,4,FALSE)</f>
        <v>#N/A</v>
      </c>
      <c r="AJ277" s="3"/>
      <c r="AK277" s="1"/>
      <c r="AL277" s="56" t="e">
        <f>VLOOKUP(AK277,'2. list used packaging material'!$A:$D,4,FALSE)</f>
        <v>#N/A</v>
      </c>
      <c r="AM277" s="3"/>
    </row>
    <row r="278" spans="2:39" x14ac:dyDescent="0.25">
      <c r="B278" s="54"/>
      <c r="C278" s="55"/>
      <c r="D278" s="55"/>
      <c r="E278" s="55"/>
      <c r="F278" s="55"/>
      <c r="G278" s="55"/>
      <c r="H278" s="1"/>
      <c r="I278" s="56" t="e">
        <f>VLOOKUP(H278,'2. list used packaging material'!A:D,4,FALSE)</f>
        <v>#N/A</v>
      </c>
      <c r="J278" s="41"/>
      <c r="K278" s="3"/>
      <c r="L278" s="3"/>
      <c r="M278" s="3"/>
      <c r="N278" s="45"/>
      <c r="O278" s="49"/>
      <c r="P278" s="46"/>
      <c r="Q278" s="56" t="e">
        <f>VLOOKUP(P278,'2. list used packaging material'!$A:$D,4,FALSE)</f>
        <v>#N/A</v>
      </c>
      <c r="R278" s="3"/>
      <c r="S278" s="1"/>
      <c r="T278" s="56" t="e">
        <f>VLOOKUP(S278,'2. list used packaging material'!$A:$D,4,FALSE)</f>
        <v>#N/A</v>
      </c>
      <c r="U278" s="3"/>
      <c r="V278" s="1"/>
      <c r="W278" s="56" t="e">
        <f>VLOOKUP(V278,'2. list used packaging material'!$A:$D,4,FALSE)</f>
        <v>#N/A</v>
      </c>
      <c r="X278" s="3"/>
      <c r="Y278" s="1"/>
      <c r="Z278" s="56" t="e">
        <f>VLOOKUP(Y278,'2. list used packaging material'!$A:$D,4,FALSE)</f>
        <v>#N/A</v>
      </c>
      <c r="AA278" s="3"/>
      <c r="AB278" s="3"/>
      <c r="AC278" s="3"/>
      <c r="AD278" s="55"/>
      <c r="AE278" s="1"/>
      <c r="AF278" s="56" t="e">
        <f>VLOOKUP(AE278,'2. list used packaging material'!$A:$D,4,FALSE)</f>
        <v>#N/A</v>
      </c>
      <c r="AG278" s="3"/>
      <c r="AH278" s="1"/>
      <c r="AI278" s="56" t="e">
        <f>VLOOKUP(AH278,'2. list used packaging material'!$A:$D,4,FALSE)</f>
        <v>#N/A</v>
      </c>
      <c r="AJ278" s="3"/>
      <c r="AK278" s="1"/>
      <c r="AL278" s="56" t="e">
        <f>VLOOKUP(AK278,'2. list used packaging material'!$A:$D,4,FALSE)</f>
        <v>#N/A</v>
      </c>
      <c r="AM278" s="3"/>
    </row>
    <row r="279" spans="2:39" x14ac:dyDescent="0.25">
      <c r="B279" s="54"/>
      <c r="C279" s="55"/>
      <c r="D279" s="55"/>
      <c r="E279" s="55"/>
      <c r="F279" s="55"/>
      <c r="G279" s="55"/>
      <c r="H279" s="1"/>
      <c r="I279" s="56" t="e">
        <f>VLOOKUP(H279,'2. list used packaging material'!A:D,4,FALSE)</f>
        <v>#N/A</v>
      </c>
      <c r="J279" s="41"/>
      <c r="K279" s="3"/>
      <c r="L279" s="3"/>
      <c r="M279" s="3"/>
      <c r="N279" s="45"/>
      <c r="O279" s="49"/>
      <c r="P279" s="46"/>
      <c r="Q279" s="56" t="e">
        <f>VLOOKUP(P279,'2. list used packaging material'!$A:$D,4,FALSE)</f>
        <v>#N/A</v>
      </c>
      <c r="R279" s="3"/>
      <c r="S279" s="1"/>
      <c r="T279" s="56" t="e">
        <f>VLOOKUP(S279,'2. list used packaging material'!$A:$D,4,FALSE)</f>
        <v>#N/A</v>
      </c>
      <c r="U279" s="3"/>
      <c r="V279" s="1"/>
      <c r="W279" s="56" t="e">
        <f>VLOOKUP(V279,'2. list used packaging material'!$A:$D,4,FALSE)</f>
        <v>#N/A</v>
      </c>
      <c r="X279" s="3"/>
      <c r="Y279" s="1"/>
      <c r="Z279" s="56" t="e">
        <f>VLOOKUP(Y279,'2. list used packaging material'!$A:$D,4,FALSE)</f>
        <v>#N/A</v>
      </c>
      <c r="AA279" s="3"/>
      <c r="AB279" s="3"/>
      <c r="AC279" s="3"/>
      <c r="AD279" s="55"/>
      <c r="AE279" s="1"/>
      <c r="AF279" s="56" t="e">
        <f>VLOOKUP(AE279,'2. list used packaging material'!$A:$D,4,FALSE)</f>
        <v>#N/A</v>
      </c>
      <c r="AG279" s="3"/>
      <c r="AH279" s="1"/>
      <c r="AI279" s="56" t="e">
        <f>VLOOKUP(AH279,'2. list used packaging material'!$A:$D,4,FALSE)</f>
        <v>#N/A</v>
      </c>
      <c r="AJ279" s="3"/>
      <c r="AK279" s="1"/>
      <c r="AL279" s="56" t="e">
        <f>VLOOKUP(AK279,'2. list used packaging material'!$A:$D,4,FALSE)</f>
        <v>#N/A</v>
      </c>
      <c r="AM279" s="3"/>
    </row>
    <row r="280" spans="2:39" x14ac:dyDescent="0.25">
      <c r="B280" s="54"/>
      <c r="C280" s="55"/>
      <c r="D280" s="55"/>
      <c r="E280" s="55"/>
      <c r="F280" s="55"/>
      <c r="G280" s="55"/>
      <c r="H280" s="1"/>
      <c r="I280" s="56" t="e">
        <f>VLOOKUP(H280,'2. list used packaging material'!A:D,4,FALSE)</f>
        <v>#N/A</v>
      </c>
      <c r="J280" s="41"/>
      <c r="K280" s="3"/>
      <c r="L280" s="3"/>
      <c r="M280" s="3"/>
      <c r="N280" s="45"/>
      <c r="O280" s="49"/>
      <c r="P280" s="46"/>
      <c r="Q280" s="56" t="e">
        <f>VLOOKUP(P280,'2. list used packaging material'!$A:$D,4,FALSE)</f>
        <v>#N/A</v>
      </c>
      <c r="R280" s="3"/>
      <c r="S280" s="1"/>
      <c r="T280" s="56" t="e">
        <f>VLOOKUP(S280,'2. list used packaging material'!$A:$D,4,FALSE)</f>
        <v>#N/A</v>
      </c>
      <c r="U280" s="3"/>
      <c r="V280" s="1"/>
      <c r="W280" s="56" t="e">
        <f>VLOOKUP(V280,'2. list used packaging material'!$A:$D,4,FALSE)</f>
        <v>#N/A</v>
      </c>
      <c r="X280" s="3"/>
      <c r="Y280" s="1"/>
      <c r="Z280" s="56" t="e">
        <f>VLOOKUP(Y280,'2. list used packaging material'!$A:$D,4,FALSE)</f>
        <v>#N/A</v>
      </c>
      <c r="AA280" s="3"/>
      <c r="AB280" s="3"/>
      <c r="AC280" s="3"/>
      <c r="AD280" s="55"/>
      <c r="AE280" s="1"/>
      <c r="AF280" s="56" t="e">
        <f>VLOOKUP(AE280,'2. list used packaging material'!$A:$D,4,FALSE)</f>
        <v>#N/A</v>
      </c>
      <c r="AG280" s="3"/>
      <c r="AH280" s="1"/>
      <c r="AI280" s="56" t="e">
        <f>VLOOKUP(AH280,'2. list used packaging material'!$A:$D,4,FALSE)</f>
        <v>#N/A</v>
      </c>
      <c r="AJ280" s="3"/>
      <c r="AK280" s="1"/>
      <c r="AL280" s="56" t="e">
        <f>VLOOKUP(AK280,'2. list used packaging material'!$A:$D,4,FALSE)</f>
        <v>#N/A</v>
      </c>
      <c r="AM280" s="3"/>
    </row>
    <row r="281" spans="2:39" x14ac:dyDescent="0.25">
      <c r="B281" s="54"/>
      <c r="C281" s="55"/>
      <c r="D281" s="55"/>
      <c r="E281" s="55"/>
      <c r="F281" s="55"/>
      <c r="G281" s="55"/>
      <c r="H281" s="1"/>
      <c r="I281" s="56" t="e">
        <f>VLOOKUP(H281,'2. list used packaging material'!A:D,4,FALSE)</f>
        <v>#N/A</v>
      </c>
      <c r="J281" s="41"/>
      <c r="K281" s="3"/>
      <c r="L281" s="3"/>
      <c r="M281" s="3"/>
      <c r="N281" s="45"/>
      <c r="O281" s="49"/>
      <c r="P281" s="46"/>
      <c r="Q281" s="56" t="e">
        <f>VLOOKUP(P281,'2. list used packaging material'!$A:$D,4,FALSE)</f>
        <v>#N/A</v>
      </c>
      <c r="R281" s="3"/>
      <c r="S281" s="1"/>
      <c r="T281" s="56" t="e">
        <f>VLOOKUP(S281,'2. list used packaging material'!$A:$D,4,FALSE)</f>
        <v>#N/A</v>
      </c>
      <c r="U281" s="3"/>
      <c r="V281" s="1"/>
      <c r="W281" s="56" t="e">
        <f>VLOOKUP(V281,'2. list used packaging material'!$A:$D,4,FALSE)</f>
        <v>#N/A</v>
      </c>
      <c r="X281" s="3"/>
      <c r="Y281" s="1"/>
      <c r="Z281" s="56" t="e">
        <f>VLOOKUP(Y281,'2. list used packaging material'!$A:$D,4,FALSE)</f>
        <v>#N/A</v>
      </c>
      <c r="AA281" s="3"/>
      <c r="AB281" s="3"/>
      <c r="AC281" s="3"/>
      <c r="AD281" s="55"/>
      <c r="AE281" s="1"/>
      <c r="AF281" s="56" t="e">
        <f>VLOOKUP(AE281,'2. list used packaging material'!$A:$D,4,FALSE)</f>
        <v>#N/A</v>
      </c>
      <c r="AG281" s="3"/>
      <c r="AH281" s="1"/>
      <c r="AI281" s="56" t="e">
        <f>VLOOKUP(AH281,'2. list used packaging material'!$A:$D,4,FALSE)</f>
        <v>#N/A</v>
      </c>
      <c r="AJ281" s="3"/>
      <c r="AK281" s="1"/>
      <c r="AL281" s="56" t="e">
        <f>VLOOKUP(AK281,'2. list used packaging material'!$A:$D,4,FALSE)</f>
        <v>#N/A</v>
      </c>
      <c r="AM281" s="3"/>
    </row>
    <row r="282" spans="2:39" x14ac:dyDescent="0.25">
      <c r="B282" s="54"/>
      <c r="C282" s="55"/>
      <c r="D282" s="55"/>
      <c r="E282" s="55"/>
      <c r="F282" s="55"/>
      <c r="G282" s="55"/>
      <c r="H282" s="1"/>
      <c r="I282" s="56" t="e">
        <f>VLOOKUP(H282,'2. list used packaging material'!A:D,4,FALSE)</f>
        <v>#N/A</v>
      </c>
      <c r="J282" s="41"/>
      <c r="K282" s="3"/>
      <c r="L282" s="3"/>
      <c r="M282" s="3"/>
      <c r="N282" s="45"/>
      <c r="O282" s="49"/>
      <c r="P282" s="46"/>
      <c r="Q282" s="56" t="e">
        <f>VLOOKUP(P282,'2. list used packaging material'!$A:$D,4,FALSE)</f>
        <v>#N/A</v>
      </c>
      <c r="R282" s="3"/>
      <c r="S282" s="1"/>
      <c r="T282" s="56" t="e">
        <f>VLOOKUP(S282,'2. list used packaging material'!$A:$D,4,FALSE)</f>
        <v>#N/A</v>
      </c>
      <c r="U282" s="3"/>
      <c r="V282" s="1"/>
      <c r="W282" s="56" t="e">
        <f>VLOOKUP(V282,'2. list used packaging material'!$A:$D,4,FALSE)</f>
        <v>#N/A</v>
      </c>
      <c r="X282" s="3"/>
      <c r="Y282" s="1"/>
      <c r="Z282" s="56" t="e">
        <f>VLOOKUP(Y282,'2. list used packaging material'!$A:$D,4,FALSE)</f>
        <v>#N/A</v>
      </c>
      <c r="AA282" s="3"/>
      <c r="AB282" s="3"/>
      <c r="AC282" s="3"/>
      <c r="AD282" s="55"/>
      <c r="AE282" s="1"/>
      <c r="AF282" s="56" t="e">
        <f>VLOOKUP(AE282,'2. list used packaging material'!$A:$D,4,FALSE)</f>
        <v>#N/A</v>
      </c>
      <c r="AG282" s="3"/>
      <c r="AH282" s="1"/>
      <c r="AI282" s="56" t="e">
        <f>VLOOKUP(AH282,'2. list used packaging material'!$A:$D,4,FALSE)</f>
        <v>#N/A</v>
      </c>
      <c r="AJ282" s="3"/>
      <c r="AK282" s="1"/>
      <c r="AL282" s="56" t="e">
        <f>VLOOKUP(AK282,'2. list used packaging material'!$A:$D,4,FALSE)</f>
        <v>#N/A</v>
      </c>
      <c r="AM282" s="3"/>
    </row>
    <row r="283" spans="2:39" x14ac:dyDescent="0.25">
      <c r="B283" s="54"/>
      <c r="C283" s="55"/>
      <c r="D283" s="55"/>
      <c r="E283" s="55"/>
      <c r="F283" s="55"/>
      <c r="G283" s="55"/>
      <c r="H283" s="1"/>
      <c r="I283" s="56" t="e">
        <f>VLOOKUP(H283,'2. list used packaging material'!A:D,4,FALSE)</f>
        <v>#N/A</v>
      </c>
      <c r="J283" s="41"/>
      <c r="K283" s="3"/>
      <c r="L283" s="3"/>
      <c r="M283" s="3"/>
      <c r="N283" s="45"/>
      <c r="O283" s="49"/>
      <c r="P283" s="46"/>
      <c r="Q283" s="56" t="e">
        <f>VLOOKUP(P283,'2. list used packaging material'!$A:$D,4,FALSE)</f>
        <v>#N/A</v>
      </c>
      <c r="R283" s="3"/>
      <c r="S283" s="1"/>
      <c r="T283" s="56" t="e">
        <f>VLOOKUP(S283,'2. list used packaging material'!$A:$D,4,FALSE)</f>
        <v>#N/A</v>
      </c>
      <c r="U283" s="3"/>
      <c r="V283" s="1"/>
      <c r="W283" s="56" t="e">
        <f>VLOOKUP(V283,'2. list used packaging material'!$A:$D,4,FALSE)</f>
        <v>#N/A</v>
      </c>
      <c r="X283" s="3"/>
      <c r="Y283" s="1"/>
      <c r="Z283" s="56" t="e">
        <f>VLOOKUP(Y283,'2. list used packaging material'!$A:$D,4,FALSE)</f>
        <v>#N/A</v>
      </c>
      <c r="AA283" s="3"/>
      <c r="AB283" s="3"/>
      <c r="AC283" s="3"/>
      <c r="AD283" s="55"/>
      <c r="AE283" s="1"/>
      <c r="AF283" s="56" t="e">
        <f>VLOOKUP(AE283,'2. list used packaging material'!$A:$D,4,FALSE)</f>
        <v>#N/A</v>
      </c>
      <c r="AG283" s="3"/>
      <c r="AH283" s="1"/>
      <c r="AI283" s="56" t="e">
        <f>VLOOKUP(AH283,'2. list used packaging material'!$A:$D,4,FALSE)</f>
        <v>#N/A</v>
      </c>
      <c r="AJ283" s="3"/>
      <c r="AK283" s="1"/>
      <c r="AL283" s="56" t="e">
        <f>VLOOKUP(AK283,'2. list used packaging material'!$A:$D,4,FALSE)</f>
        <v>#N/A</v>
      </c>
      <c r="AM283" s="3"/>
    </row>
    <row r="284" spans="2:39" x14ac:dyDescent="0.25">
      <c r="B284" s="54"/>
      <c r="C284" s="55"/>
      <c r="D284" s="55"/>
      <c r="E284" s="55"/>
      <c r="F284" s="55"/>
      <c r="G284" s="55"/>
      <c r="H284" s="1"/>
      <c r="I284" s="56" t="e">
        <f>VLOOKUP(H284,'2. list used packaging material'!A:D,4,FALSE)</f>
        <v>#N/A</v>
      </c>
      <c r="J284" s="41"/>
      <c r="K284" s="3"/>
      <c r="L284" s="3"/>
      <c r="M284" s="3"/>
      <c r="N284" s="45"/>
      <c r="O284" s="49"/>
      <c r="P284" s="46"/>
      <c r="Q284" s="56" t="e">
        <f>VLOOKUP(P284,'2. list used packaging material'!$A:$D,4,FALSE)</f>
        <v>#N/A</v>
      </c>
      <c r="R284" s="3"/>
      <c r="S284" s="1"/>
      <c r="T284" s="56" t="e">
        <f>VLOOKUP(S284,'2. list used packaging material'!$A:$D,4,FALSE)</f>
        <v>#N/A</v>
      </c>
      <c r="U284" s="3"/>
      <c r="V284" s="1"/>
      <c r="W284" s="56" t="e">
        <f>VLOOKUP(V284,'2. list used packaging material'!$A:$D,4,FALSE)</f>
        <v>#N/A</v>
      </c>
      <c r="X284" s="3"/>
      <c r="Y284" s="1"/>
      <c r="Z284" s="56" t="e">
        <f>VLOOKUP(Y284,'2. list used packaging material'!$A:$D,4,FALSE)</f>
        <v>#N/A</v>
      </c>
      <c r="AA284" s="3"/>
      <c r="AB284" s="3"/>
      <c r="AC284" s="3"/>
      <c r="AD284" s="55"/>
      <c r="AE284" s="1"/>
      <c r="AF284" s="56" t="e">
        <f>VLOOKUP(AE284,'2. list used packaging material'!$A:$D,4,FALSE)</f>
        <v>#N/A</v>
      </c>
      <c r="AG284" s="3"/>
      <c r="AH284" s="1"/>
      <c r="AI284" s="56" t="e">
        <f>VLOOKUP(AH284,'2. list used packaging material'!$A:$D,4,FALSE)</f>
        <v>#N/A</v>
      </c>
      <c r="AJ284" s="3"/>
      <c r="AK284" s="1"/>
      <c r="AL284" s="56" t="e">
        <f>VLOOKUP(AK284,'2. list used packaging material'!$A:$D,4,FALSE)</f>
        <v>#N/A</v>
      </c>
      <c r="AM284" s="3"/>
    </row>
    <row r="285" spans="2:39" x14ac:dyDescent="0.25">
      <c r="B285" s="54"/>
      <c r="C285" s="55"/>
      <c r="D285" s="55"/>
      <c r="E285" s="55"/>
      <c r="F285" s="55"/>
      <c r="G285" s="55"/>
      <c r="H285" s="1"/>
      <c r="I285" s="56" t="e">
        <f>VLOOKUP(H285,'2. list used packaging material'!A:D,4,FALSE)</f>
        <v>#N/A</v>
      </c>
      <c r="J285" s="41"/>
      <c r="K285" s="3"/>
      <c r="L285" s="3"/>
      <c r="M285" s="3"/>
      <c r="N285" s="45"/>
      <c r="O285" s="49"/>
      <c r="P285" s="46"/>
      <c r="Q285" s="56" t="e">
        <f>VLOOKUP(P285,'2. list used packaging material'!$A:$D,4,FALSE)</f>
        <v>#N/A</v>
      </c>
      <c r="R285" s="3"/>
      <c r="S285" s="1"/>
      <c r="T285" s="56" t="e">
        <f>VLOOKUP(S285,'2. list used packaging material'!$A:$D,4,FALSE)</f>
        <v>#N/A</v>
      </c>
      <c r="U285" s="3"/>
      <c r="V285" s="1"/>
      <c r="W285" s="56" t="e">
        <f>VLOOKUP(V285,'2. list used packaging material'!$A:$D,4,FALSE)</f>
        <v>#N/A</v>
      </c>
      <c r="X285" s="3"/>
      <c r="Y285" s="1"/>
      <c r="Z285" s="56" t="e">
        <f>VLOOKUP(Y285,'2. list used packaging material'!$A:$D,4,FALSE)</f>
        <v>#N/A</v>
      </c>
      <c r="AA285" s="3"/>
      <c r="AB285" s="3"/>
      <c r="AC285" s="3"/>
      <c r="AD285" s="55"/>
      <c r="AE285" s="1"/>
      <c r="AF285" s="56" t="e">
        <f>VLOOKUP(AE285,'2. list used packaging material'!$A:$D,4,FALSE)</f>
        <v>#N/A</v>
      </c>
      <c r="AG285" s="3"/>
      <c r="AH285" s="1"/>
      <c r="AI285" s="56" t="e">
        <f>VLOOKUP(AH285,'2. list used packaging material'!$A:$D,4,FALSE)</f>
        <v>#N/A</v>
      </c>
      <c r="AJ285" s="3"/>
      <c r="AK285" s="1"/>
      <c r="AL285" s="56" t="e">
        <f>VLOOKUP(AK285,'2. list used packaging material'!$A:$D,4,FALSE)</f>
        <v>#N/A</v>
      </c>
      <c r="AM285" s="3"/>
    </row>
    <row r="286" spans="2:39" x14ac:dyDescent="0.25">
      <c r="B286" s="54"/>
      <c r="C286" s="55"/>
      <c r="D286" s="55"/>
      <c r="E286" s="55"/>
      <c r="F286" s="55"/>
      <c r="G286" s="55"/>
      <c r="H286" s="1"/>
      <c r="I286" s="56" t="e">
        <f>VLOOKUP(H286,'2. list used packaging material'!A:D,4,FALSE)</f>
        <v>#N/A</v>
      </c>
      <c r="J286" s="41"/>
      <c r="K286" s="3"/>
      <c r="L286" s="3"/>
      <c r="M286" s="3"/>
      <c r="N286" s="45"/>
      <c r="O286" s="49"/>
      <c r="P286" s="46"/>
      <c r="Q286" s="56" t="e">
        <f>VLOOKUP(P286,'2. list used packaging material'!$A:$D,4,FALSE)</f>
        <v>#N/A</v>
      </c>
      <c r="R286" s="3"/>
      <c r="S286" s="1"/>
      <c r="T286" s="56" t="e">
        <f>VLOOKUP(S286,'2. list used packaging material'!$A:$D,4,FALSE)</f>
        <v>#N/A</v>
      </c>
      <c r="U286" s="3"/>
      <c r="V286" s="1"/>
      <c r="W286" s="56" t="e">
        <f>VLOOKUP(V286,'2. list used packaging material'!$A:$D,4,FALSE)</f>
        <v>#N/A</v>
      </c>
      <c r="X286" s="3"/>
      <c r="Y286" s="1"/>
      <c r="Z286" s="56" t="e">
        <f>VLOOKUP(Y286,'2. list used packaging material'!$A:$D,4,FALSE)</f>
        <v>#N/A</v>
      </c>
      <c r="AA286" s="3"/>
      <c r="AB286" s="3"/>
      <c r="AC286" s="3"/>
      <c r="AD286" s="55"/>
      <c r="AE286" s="1"/>
      <c r="AF286" s="56" t="e">
        <f>VLOOKUP(AE286,'2. list used packaging material'!$A:$D,4,FALSE)</f>
        <v>#N/A</v>
      </c>
      <c r="AG286" s="3"/>
      <c r="AH286" s="1"/>
      <c r="AI286" s="56" t="e">
        <f>VLOOKUP(AH286,'2. list used packaging material'!$A:$D,4,FALSE)</f>
        <v>#N/A</v>
      </c>
      <c r="AJ286" s="3"/>
      <c r="AK286" s="1"/>
      <c r="AL286" s="56" t="e">
        <f>VLOOKUP(AK286,'2. list used packaging material'!$A:$D,4,FALSE)</f>
        <v>#N/A</v>
      </c>
      <c r="AM286" s="3"/>
    </row>
    <row r="287" spans="2:39" x14ac:dyDescent="0.25">
      <c r="B287" s="54"/>
      <c r="C287" s="55"/>
      <c r="D287" s="55"/>
      <c r="E287" s="55"/>
      <c r="F287" s="55"/>
      <c r="G287" s="55"/>
      <c r="H287" s="1"/>
      <c r="I287" s="56" t="e">
        <f>VLOOKUP(H287,'2. list used packaging material'!A:D,4,FALSE)</f>
        <v>#N/A</v>
      </c>
      <c r="J287" s="41"/>
      <c r="K287" s="3"/>
      <c r="L287" s="3"/>
      <c r="M287" s="3"/>
      <c r="N287" s="45"/>
      <c r="O287" s="49"/>
      <c r="P287" s="46"/>
      <c r="Q287" s="56" t="e">
        <f>VLOOKUP(P287,'2. list used packaging material'!$A:$D,4,FALSE)</f>
        <v>#N/A</v>
      </c>
      <c r="R287" s="3"/>
      <c r="S287" s="1"/>
      <c r="T287" s="56" t="e">
        <f>VLOOKUP(S287,'2. list used packaging material'!$A:$D,4,FALSE)</f>
        <v>#N/A</v>
      </c>
      <c r="U287" s="3"/>
      <c r="V287" s="1"/>
      <c r="W287" s="56" t="e">
        <f>VLOOKUP(V287,'2. list used packaging material'!$A:$D,4,FALSE)</f>
        <v>#N/A</v>
      </c>
      <c r="X287" s="3"/>
      <c r="Y287" s="1"/>
      <c r="Z287" s="56" t="e">
        <f>VLOOKUP(Y287,'2. list used packaging material'!$A:$D,4,FALSE)</f>
        <v>#N/A</v>
      </c>
      <c r="AA287" s="3"/>
      <c r="AB287" s="3"/>
      <c r="AC287" s="3"/>
      <c r="AD287" s="55"/>
      <c r="AE287" s="1"/>
      <c r="AF287" s="56" t="e">
        <f>VLOOKUP(AE287,'2. list used packaging material'!$A:$D,4,FALSE)</f>
        <v>#N/A</v>
      </c>
      <c r="AG287" s="3"/>
      <c r="AH287" s="1"/>
      <c r="AI287" s="56" t="e">
        <f>VLOOKUP(AH287,'2. list used packaging material'!$A:$D,4,FALSE)</f>
        <v>#N/A</v>
      </c>
      <c r="AJ287" s="3"/>
      <c r="AK287" s="1"/>
      <c r="AL287" s="56" t="e">
        <f>VLOOKUP(AK287,'2. list used packaging material'!$A:$D,4,FALSE)</f>
        <v>#N/A</v>
      </c>
      <c r="AM287" s="3"/>
    </row>
    <row r="288" spans="2:39" x14ac:dyDescent="0.25">
      <c r="B288" s="54"/>
      <c r="C288" s="55"/>
      <c r="D288" s="55"/>
      <c r="E288" s="55"/>
      <c r="F288" s="55"/>
      <c r="G288" s="55"/>
      <c r="H288" s="1"/>
      <c r="I288" s="56" t="e">
        <f>VLOOKUP(H288,'2. list used packaging material'!A:D,4,FALSE)</f>
        <v>#N/A</v>
      </c>
      <c r="J288" s="41"/>
      <c r="K288" s="3"/>
      <c r="L288" s="3"/>
      <c r="M288" s="3"/>
      <c r="N288" s="45"/>
      <c r="O288" s="49"/>
      <c r="P288" s="46"/>
      <c r="Q288" s="56" t="e">
        <f>VLOOKUP(P288,'2. list used packaging material'!$A:$D,4,FALSE)</f>
        <v>#N/A</v>
      </c>
      <c r="R288" s="3"/>
      <c r="S288" s="1"/>
      <c r="T288" s="56" t="e">
        <f>VLOOKUP(S288,'2. list used packaging material'!$A:$D,4,FALSE)</f>
        <v>#N/A</v>
      </c>
      <c r="U288" s="3"/>
      <c r="V288" s="1"/>
      <c r="W288" s="56" t="e">
        <f>VLOOKUP(V288,'2. list used packaging material'!$A:$D,4,FALSE)</f>
        <v>#N/A</v>
      </c>
      <c r="X288" s="3"/>
      <c r="Y288" s="1"/>
      <c r="Z288" s="56" t="e">
        <f>VLOOKUP(Y288,'2. list used packaging material'!$A:$D,4,FALSE)</f>
        <v>#N/A</v>
      </c>
      <c r="AA288" s="3"/>
      <c r="AB288" s="3"/>
      <c r="AC288" s="3"/>
      <c r="AD288" s="55"/>
      <c r="AE288" s="1"/>
      <c r="AF288" s="56" t="e">
        <f>VLOOKUP(AE288,'2. list used packaging material'!$A:$D,4,FALSE)</f>
        <v>#N/A</v>
      </c>
      <c r="AG288" s="3"/>
      <c r="AH288" s="1"/>
      <c r="AI288" s="56" t="e">
        <f>VLOOKUP(AH288,'2. list used packaging material'!$A:$D,4,FALSE)</f>
        <v>#N/A</v>
      </c>
      <c r="AJ288" s="3"/>
      <c r="AK288" s="1"/>
      <c r="AL288" s="56" t="e">
        <f>VLOOKUP(AK288,'2. list used packaging material'!$A:$D,4,FALSE)</f>
        <v>#N/A</v>
      </c>
      <c r="AM288" s="3"/>
    </row>
    <row r="289" spans="2:39" x14ac:dyDescent="0.25">
      <c r="B289" s="54"/>
      <c r="C289" s="55"/>
      <c r="D289" s="55"/>
      <c r="E289" s="55"/>
      <c r="F289" s="55"/>
      <c r="G289" s="55"/>
      <c r="H289" s="1"/>
      <c r="I289" s="56" t="e">
        <f>VLOOKUP(H289,'2. list used packaging material'!A:D,4,FALSE)</f>
        <v>#N/A</v>
      </c>
      <c r="J289" s="41"/>
      <c r="K289" s="3"/>
      <c r="L289" s="3"/>
      <c r="M289" s="3"/>
      <c r="N289" s="45"/>
      <c r="O289" s="49"/>
      <c r="P289" s="46"/>
      <c r="Q289" s="56" t="e">
        <f>VLOOKUP(P289,'2. list used packaging material'!$A:$D,4,FALSE)</f>
        <v>#N/A</v>
      </c>
      <c r="R289" s="3"/>
      <c r="S289" s="1"/>
      <c r="T289" s="56" t="e">
        <f>VLOOKUP(S289,'2. list used packaging material'!$A:$D,4,FALSE)</f>
        <v>#N/A</v>
      </c>
      <c r="U289" s="3"/>
      <c r="V289" s="1"/>
      <c r="W289" s="56" t="e">
        <f>VLOOKUP(V289,'2. list used packaging material'!$A:$D,4,FALSE)</f>
        <v>#N/A</v>
      </c>
      <c r="X289" s="3"/>
      <c r="Y289" s="1"/>
      <c r="Z289" s="56" t="e">
        <f>VLOOKUP(Y289,'2. list used packaging material'!$A:$D,4,FALSE)</f>
        <v>#N/A</v>
      </c>
      <c r="AA289" s="3"/>
      <c r="AB289" s="3"/>
      <c r="AC289" s="3"/>
      <c r="AD289" s="55"/>
      <c r="AE289" s="1"/>
      <c r="AF289" s="56" t="e">
        <f>VLOOKUP(AE289,'2. list used packaging material'!$A:$D,4,FALSE)</f>
        <v>#N/A</v>
      </c>
      <c r="AG289" s="3"/>
      <c r="AH289" s="1"/>
      <c r="AI289" s="56" t="e">
        <f>VLOOKUP(AH289,'2. list used packaging material'!$A:$D,4,FALSE)</f>
        <v>#N/A</v>
      </c>
      <c r="AJ289" s="3"/>
      <c r="AK289" s="1"/>
      <c r="AL289" s="56" t="e">
        <f>VLOOKUP(AK289,'2. list used packaging material'!$A:$D,4,FALSE)</f>
        <v>#N/A</v>
      </c>
      <c r="AM289" s="3"/>
    </row>
    <row r="290" spans="2:39" x14ac:dyDescent="0.25">
      <c r="B290" s="54"/>
      <c r="C290" s="55"/>
      <c r="D290" s="55"/>
      <c r="E290" s="55"/>
      <c r="F290" s="55"/>
      <c r="G290" s="55"/>
      <c r="H290" s="1"/>
      <c r="I290" s="56" t="e">
        <f>VLOOKUP(H290,'2. list used packaging material'!A:D,4,FALSE)</f>
        <v>#N/A</v>
      </c>
      <c r="J290" s="41"/>
      <c r="K290" s="3"/>
      <c r="L290" s="3"/>
      <c r="M290" s="3"/>
      <c r="N290" s="45"/>
      <c r="O290" s="49"/>
      <c r="P290" s="46"/>
      <c r="Q290" s="56" t="e">
        <f>VLOOKUP(P290,'2. list used packaging material'!$A:$D,4,FALSE)</f>
        <v>#N/A</v>
      </c>
      <c r="R290" s="3"/>
      <c r="S290" s="1"/>
      <c r="T290" s="56" t="e">
        <f>VLOOKUP(S290,'2. list used packaging material'!$A:$D,4,FALSE)</f>
        <v>#N/A</v>
      </c>
      <c r="U290" s="3"/>
      <c r="V290" s="1"/>
      <c r="W290" s="56" t="e">
        <f>VLOOKUP(V290,'2. list used packaging material'!$A:$D,4,FALSE)</f>
        <v>#N/A</v>
      </c>
      <c r="X290" s="3"/>
      <c r="Y290" s="1"/>
      <c r="Z290" s="56" t="e">
        <f>VLOOKUP(Y290,'2. list used packaging material'!$A:$D,4,FALSE)</f>
        <v>#N/A</v>
      </c>
      <c r="AA290" s="3"/>
      <c r="AB290" s="3"/>
      <c r="AC290" s="3"/>
      <c r="AD290" s="55"/>
      <c r="AE290" s="1"/>
      <c r="AF290" s="56" t="e">
        <f>VLOOKUP(AE290,'2. list used packaging material'!$A:$D,4,FALSE)</f>
        <v>#N/A</v>
      </c>
      <c r="AG290" s="3"/>
      <c r="AH290" s="1"/>
      <c r="AI290" s="56" t="e">
        <f>VLOOKUP(AH290,'2. list used packaging material'!$A:$D,4,FALSE)</f>
        <v>#N/A</v>
      </c>
      <c r="AJ290" s="3"/>
      <c r="AK290" s="1"/>
      <c r="AL290" s="56" t="e">
        <f>VLOOKUP(AK290,'2. list used packaging material'!$A:$D,4,FALSE)</f>
        <v>#N/A</v>
      </c>
      <c r="AM290" s="3"/>
    </row>
    <row r="291" spans="2:39" x14ac:dyDescent="0.25">
      <c r="B291" s="54"/>
      <c r="C291" s="55"/>
      <c r="D291" s="55"/>
      <c r="E291" s="55"/>
      <c r="F291" s="55"/>
      <c r="G291" s="55"/>
      <c r="H291" s="1"/>
      <c r="I291" s="56" t="e">
        <f>VLOOKUP(H291,'2. list used packaging material'!A:D,4,FALSE)</f>
        <v>#N/A</v>
      </c>
      <c r="J291" s="41"/>
      <c r="K291" s="3"/>
      <c r="L291" s="3"/>
      <c r="M291" s="3"/>
      <c r="N291" s="45"/>
      <c r="O291" s="49"/>
      <c r="P291" s="46"/>
      <c r="Q291" s="56" t="e">
        <f>VLOOKUP(P291,'2. list used packaging material'!$A:$D,4,FALSE)</f>
        <v>#N/A</v>
      </c>
      <c r="R291" s="3"/>
      <c r="S291" s="1"/>
      <c r="T291" s="56" t="e">
        <f>VLOOKUP(S291,'2. list used packaging material'!$A:$D,4,FALSE)</f>
        <v>#N/A</v>
      </c>
      <c r="U291" s="3"/>
      <c r="V291" s="1"/>
      <c r="W291" s="56" t="e">
        <f>VLOOKUP(V291,'2. list used packaging material'!$A:$D,4,FALSE)</f>
        <v>#N/A</v>
      </c>
      <c r="X291" s="3"/>
      <c r="Y291" s="1"/>
      <c r="Z291" s="56" t="e">
        <f>VLOOKUP(Y291,'2. list used packaging material'!$A:$D,4,FALSE)</f>
        <v>#N/A</v>
      </c>
      <c r="AA291" s="3"/>
      <c r="AB291" s="3"/>
      <c r="AC291" s="3"/>
      <c r="AD291" s="55"/>
      <c r="AE291" s="1"/>
      <c r="AF291" s="56" t="e">
        <f>VLOOKUP(AE291,'2. list used packaging material'!$A:$D,4,FALSE)</f>
        <v>#N/A</v>
      </c>
      <c r="AG291" s="3"/>
      <c r="AH291" s="1"/>
      <c r="AI291" s="56" t="e">
        <f>VLOOKUP(AH291,'2. list used packaging material'!$A:$D,4,FALSE)</f>
        <v>#N/A</v>
      </c>
      <c r="AJ291" s="3"/>
      <c r="AK291" s="1"/>
      <c r="AL291" s="56" t="e">
        <f>VLOOKUP(AK291,'2. list used packaging material'!$A:$D,4,FALSE)</f>
        <v>#N/A</v>
      </c>
      <c r="AM291" s="3"/>
    </row>
    <row r="292" spans="2:39" x14ac:dyDescent="0.25">
      <c r="B292" s="54"/>
      <c r="C292" s="55"/>
      <c r="D292" s="55"/>
      <c r="E292" s="55"/>
      <c r="F292" s="55"/>
      <c r="G292" s="55"/>
      <c r="H292" s="1"/>
      <c r="I292" s="56" t="e">
        <f>VLOOKUP(H292,'2. list used packaging material'!A:D,4,FALSE)</f>
        <v>#N/A</v>
      </c>
      <c r="J292" s="41"/>
      <c r="K292" s="3"/>
      <c r="L292" s="3"/>
      <c r="M292" s="3"/>
      <c r="N292" s="45"/>
      <c r="O292" s="49"/>
      <c r="P292" s="46"/>
      <c r="Q292" s="56" t="e">
        <f>VLOOKUP(P292,'2. list used packaging material'!$A:$D,4,FALSE)</f>
        <v>#N/A</v>
      </c>
      <c r="R292" s="3"/>
      <c r="S292" s="1"/>
      <c r="T292" s="56" t="e">
        <f>VLOOKUP(S292,'2. list used packaging material'!$A:$D,4,FALSE)</f>
        <v>#N/A</v>
      </c>
      <c r="U292" s="3"/>
      <c r="V292" s="1"/>
      <c r="W292" s="56" t="e">
        <f>VLOOKUP(V292,'2. list used packaging material'!$A:$D,4,FALSE)</f>
        <v>#N/A</v>
      </c>
      <c r="X292" s="3"/>
      <c r="Y292" s="1"/>
      <c r="Z292" s="56" t="e">
        <f>VLOOKUP(Y292,'2. list used packaging material'!$A:$D,4,FALSE)</f>
        <v>#N/A</v>
      </c>
      <c r="AA292" s="3"/>
      <c r="AB292" s="3"/>
      <c r="AC292" s="3"/>
      <c r="AD292" s="55"/>
      <c r="AE292" s="1"/>
      <c r="AF292" s="56" t="e">
        <f>VLOOKUP(AE292,'2. list used packaging material'!$A:$D,4,FALSE)</f>
        <v>#N/A</v>
      </c>
      <c r="AG292" s="3"/>
      <c r="AH292" s="1"/>
      <c r="AI292" s="56" t="e">
        <f>VLOOKUP(AH292,'2. list used packaging material'!$A:$D,4,FALSE)</f>
        <v>#N/A</v>
      </c>
      <c r="AJ292" s="3"/>
      <c r="AK292" s="1"/>
      <c r="AL292" s="56" t="e">
        <f>VLOOKUP(AK292,'2. list used packaging material'!$A:$D,4,FALSE)</f>
        <v>#N/A</v>
      </c>
      <c r="AM292" s="3"/>
    </row>
    <row r="293" spans="2:39" x14ac:dyDescent="0.25">
      <c r="B293" s="54"/>
      <c r="C293" s="55"/>
      <c r="D293" s="55"/>
      <c r="E293" s="55"/>
      <c r="F293" s="55"/>
      <c r="G293" s="55"/>
      <c r="H293" s="1"/>
      <c r="I293" s="56" t="e">
        <f>VLOOKUP(H293,'2. list used packaging material'!A:D,4,FALSE)</f>
        <v>#N/A</v>
      </c>
      <c r="J293" s="41"/>
      <c r="K293" s="3"/>
      <c r="L293" s="3"/>
      <c r="M293" s="3"/>
      <c r="N293" s="45"/>
      <c r="O293" s="49"/>
      <c r="P293" s="46"/>
      <c r="Q293" s="56" t="e">
        <f>VLOOKUP(P293,'2. list used packaging material'!$A:$D,4,FALSE)</f>
        <v>#N/A</v>
      </c>
      <c r="R293" s="3"/>
      <c r="S293" s="1"/>
      <c r="T293" s="56" t="e">
        <f>VLOOKUP(S293,'2. list used packaging material'!$A:$D,4,FALSE)</f>
        <v>#N/A</v>
      </c>
      <c r="U293" s="3"/>
      <c r="V293" s="1"/>
      <c r="W293" s="56" t="e">
        <f>VLOOKUP(V293,'2. list used packaging material'!$A:$D,4,FALSE)</f>
        <v>#N/A</v>
      </c>
      <c r="X293" s="3"/>
      <c r="Y293" s="1"/>
      <c r="Z293" s="56" t="e">
        <f>VLOOKUP(Y293,'2. list used packaging material'!$A:$D,4,FALSE)</f>
        <v>#N/A</v>
      </c>
      <c r="AA293" s="3"/>
      <c r="AB293" s="3"/>
      <c r="AC293" s="3"/>
      <c r="AD293" s="55"/>
      <c r="AE293" s="1"/>
      <c r="AF293" s="56" t="e">
        <f>VLOOKUP(AE293,'2. list used packaging material'!$A:$D,4,FALSE)</f>
        <v>#N/A</v>
      </c>
      <c r="AG293" s="3"/>
      <c r="AH293" s="1"/>
      <c r="AI293" s="56" t="e">
        <f>VLOOKUP(AH293,'2. list used packaging material'!$A:$D,4,FALSE)</f>
        <v>#N/A</v>
      </c>
      <c r="AJ293" s="3"/>
      <c r="AK293" s="1"/>
      <c r="AL293" s="56" t="e">
        <f>VLOOKUP(AK293,'2. list used packaging material'!$A:$D,4,FALSE)</f>
        <v>#N/A</v>
      </c>
      <c r="AM293" s="3"/>
    </row>
    <row r="294" spans="2:39" x14ac:dyDescent="0.25">
      <c r="B294" s="54"/>
      <c r="C294" s="55"/>
      <c r="D294" s="55"/>
      <c r="E294" s="55"/>
      <c r="F294" s="55"/>
      <c r="G294" s="55"/>
      <c r="H294" s="1"/>
      <c r="I294" s="56" t="e">
        <f>VLOOKUP(H294,'2. list used packaging material'!A:D,4,FALSE)</f>
        <v>#N/A</v>
      </c>
      <c r="J294" s="41"/>
      <c r="K294" s="3"/>
      <c r="L294" s="3"/>
      <c r="M294" s="3"/>
      <c r="N294" s="45"/>
      <c r="O294" s="49"/>
      <c r="P294" s="46"/>
      <c r="Q294" s="56" t="e">
        <f>VLOOKUP(P294,'2. list used packaging material'!$A:$D,4,FALSE)</f>
        <v>#N/A</v>
      </c>
      <c r="R294" s="3"/>
      <c r="S294" s="1"/>
      <c r="T294" s="56" t="e">
        <f>VLOOKUP(S294,'2. list used packaging material'!$A:$D,4,FALSE)</f>
        <v>#N/A</v>
      </c>
      <c r="U294" s="3"/>
      <c r="V294" s="1"/>
      <c r="W294" s="56" t="e">
        <f>VLOOKUP(V294,'2. list used packaging material'!$A:$D,4,FALSE)</f>
        <v>#N/A</v>
      </c>
      <c r="X294" s="3"/>
      <c r="Y294" s="1"/>
      <c r="Z294" s="56" t="e">
        <f>VLOOKUP(Y294,'2. list used packaging material'!$A:$D,4,FALSE)</f>
        <v>#N/A</v>
      </c>
      <c r="AA294" s="3"/>
      <c r="AB294" s="3"/>
      <c r="AC294" s="3"/>
      <c r="AD294" s="55"/>
      <c r="AE294" s="1"/>
      <c r="AF294" s="56" t="e">
        <f>VLOOKUP(AE294,'2. list used packaging material'!$A:$D,4,FALSE)</f>
        <v>#N/A</v>
      </c>
      <c r="AG294" s="3"/>
      <c r="AH294" s="1"/>
      <c r="AI294" s="56" t="e">
        <f>VLOOKUP(AH294,'2. list used packaging material'!$A:$D,4,FALSE)</f>
        <v>#N/A</v>
      </c>
      <c r="AJ294" s="3"/>
      <c r="AK294" s="1"/>
      <c r="AL294" s="56" t="e">
        <f>VLOOKUP(AK294,'2. list used packaging material'!$A:$D,4,FALSE)</f>
        <v>#N/A</v>
      </c>
      <c r="AM294" s="3"/>
    </row>
    <row r="295" spans="2:39" x14ac:dyDescent="0.25">
      <c r="B295" s="54"/>
      <c r="C295" s="55"/>
      <c r="D295" s="55"/>
      <c r="E295" s="55"/>
      <c r="F295" s="55"/>
      <c r="G295" s="55"/>
      <c r="H295" s="1"/>
      <c r="I295" s="56" t="e">
        <f>VLOOKUP(H295,'2. list used packaging material'!A:D,4,FALSE)</f>
        <v>#N/A</v>
      </c>
      <c r="J295" s="41"/>
      <c r="K295" s="3"/>
      <c r="L295" s="3"/>
      <c r="M295" s="3"/>
      <c r="N295" s="45"/>
      <c r="O295" s="49"/>
      <c r="P295" s="46"/>
      <c r="Q295" s="56" t="e">
        <f>VLOOKUP(P295,'2. list used packaging material'!$A:$D,4,FALSE)</f>
        <v>#N/A</v>
      </c>
      <c r="R295" s="3"/>
      <c r="S295" s="1"/>
      <c r="T295" s="56" t="e">
        <f>VLOOKUP(S295,'2. list used packaging material'!$A:$D,4,FALSE)</f>
        <v>#N/A</v>
      </c>
      <c r="U295" s="3"/>
      <c r="V295" s="1"/>
      <c r="W295" s="56" t="e">
        <f>VLOOKUP(V295,'2. list used packaging material'!$A:$D,4,FALSE)</f>
        <v>#N/A</v>
      </c>
      <c r="X295" s="3"/>
      <c r="Y295" s="1"/>
      <c r="Z295" s="56" t="e">
        <f>VLOOKUP(Y295,'2. list used packaging material'!$A:$D,4,FALSE)</f>
        <v>#N/A</v>
      </c>
      <c r="AA295" s="3"/>
      <c r="AB295" s="3"/>
      <c r="AC295" s="3"/>
      <c r="AD295" s="55"/>
      <c r="AE295" s="1"/>
      <c r="AF295" s="56" t="e">
        <f>VLOOKUP(AE295,'2. list used packaging material'!$A:$D,4,FALSE)</f>
        <v>#N/A</v>
      </c>
      <c r="AG295" s="3"/>
      <c r="AH295" s="1"/>
      <c r="AI295" s="56" t="e">
        <f>VLOOKUP(AH295,'2. list used packaging material'!$A:$D,4,FALSE)</f>
        <v>#N/A</v>
      </c>
      <c r="AJ295" s="3"/>
      <c r="AK295" s="1"/>
      <c r="AL295" s="56" t="e">
        <f>VLOOKUP(AK295,'2. list used packaging material'!$A:$D,4,FALSE)</f>
        <v>#N/A</v>
      </c>
      <c r="AM295" s="3"/>
    </row>
    <row r="296" spans="2:39" x14ac:dyDescent="0.25">
      <c r="B296" s="54"/>
      <c r="C296" s="55"/>
      <c r="D296" s="55"/>
      <c r="E296" s="55"/>
      <c r="F296" s="55"/>
      <c r="G296" s="55"/>
      <c r="H296" s="1"/>
      <c r="I296" s="56" t="e">
        <f>VLOOKUP(H296,'2. list used packaging material'!A:D,4,FALSE)</f>
        <v>#N/A</v>
      </c>
      <c r="J296" s="41"/>
      <c r="K296" s="3"/>
      <c r="L296" s="3"/>
      <c r="M296" s="3"/>
      <c r="N296" s="45"/>
      <c r="O296" s="49"/>
      <c r="P296" s="46"/>
      <c r="Q296" s="56" t="e">
        <f>VLOOKUP(P296,'2. list used packaging material'!$A:$D,4,FALSE)</f>
        <v>#N/A</v>
      </c>
      <c r="R296" s="3"/>
      <c r="S296" s="1"/>
      <c r="T296" s="56" t="e">
        <f>VLOOKUP(S296,'2. list used packaging material'!$A:$D,4,FALSE)</f>
        <v>#N/A</v>
      </c>
      <c r="U296" s="3"/>
      <c r="V296" s="1"/>
      <c r="W296" s="56" t="e">
        <f>VLOOKUP(V296,'2. list used packaging material'!$A:$D,4,FALSE)</f>
        <v>#N/A</v>
      </c>
      <c r="X296" s="3"/>
      <c r="Y296" s="1"/>
      <c r="Z296" s="56" t="e">
        <f>VLOOKUP(Y296,'2. list used packaging material'!$A:$D,4,FALSE)</f>
        <v>#N/A</v>
      </c>
      <c r="AA296" s="3"/>
      <c r="AB296" s="3"/>
      <c r="AC296" s="3"/>
      <c r="AD296" s="55"/>
      <c r="AE296" s="1"/>
      <c r="AF296" s="56" t="e">
        <f>VLOOKUP(AE296,'2. list used packaging material'!$A:$D,4,FALSE)</f>
        <v>#N/A</v>
      </c>
      <c r="AG296" s="3"/>
      <c r="AH296" s="1"/>
      <c r="AI296" s="56" t="e">
        <f>VLOOKUP(AH296,'2. list used packaging material'!$A:$D,4,FALSE)</f>
        <v>#N/A</v>
      </c>
      <c r="AJ296" s="3"/>
      <c r="AK296" s="1"/>
      <c r="AL296" s="56" t="e">
        <f>VLOOKUP(AK296,'2. list used packaging material'!$A:$D,4,FALSE)</f>
        <v>#N/A</v>
      </c>
      <c r="AM296" s="3"/>
    </row>
    <row r="297" spans="2:39" x14ac:dyDescent="0.25">
      <c r="B297" s="54"/>
      <c r="C297" s="55"/>
      <c r="D297" s="55"/>
      <c r="E297" s="55"/>
      <c r="F297" s="55"/>
      <c r="G297" s="55"/>
      <c r="H297" s="1"/>
      <c r="I297" s="56" t="e">
        <f>VLOOKUP(H297,'2. list used packaging material'!A:D,4,FALSE)</f>
        <v>#N/A</v>
      </c>
      <c r="J297" s="41"/>
      <c r="K297" s="3"/>
      <c r="L297" s="3"/>
      <c r="M297" s="3"/>
      <c r="N297" s="45"/>
      <c r="O297" s="49"/>
      <c r="P297" s="46"/>
      <c r="Q297" s="56" t="e">
        <f>VLOOKUP(P297,'2. list used packaging material'!$A:$D,4,FALSE)</f>
        <v>#N/A</v>
      </c>
      <c r="R297" s="3"/>
      <c r="S297" s="1"/>
      <c r="T297" s="56" t="e">
        <f>VLOOKUP(S297,'2. list used packaging material'!$A:$D,4,FALSE)</f>
        <v>#N/A</v>
      </c>
      <c r="U297" s="3"/>
      <c r="V297" s="1"/>
      <c r="W297" s="56" t="e">
        <f>VLOOKUP(V297,'2. list used packaging material'!$A:$D,4,FALSE)</f>
        <v>#N/A</v>
      </c>
      <c r="X297" s="3"/>
      <c r="Y297" s="1"/>
      <c r="Z297" s="56" t="e">
        <f>VLOOKUP(Y297,'2. list used packaging material'!$A:$D,4,FALSE)</f>
        <v>#N/A</v>
      </c>
      <c r="AA297" s="3"/>
      <c r="AB297" s="3"/>
      <c r="AC297" s="3"/>
      <c r="AD297" s="55"/>
      <c r="AE297" s="1"/>
      <c r="AF297" s="56" t="e">
        <f>VLOOKUP(AE297,'2. list used packaging material'!$A:$D,4,FALSE)</f>
        <v>#N/A</v>
      </c>
      <c r="AG297" s="3"/>
      <c r="AH297" s="1"/>
      <c r="AI297" s="56" t="e">
        <f>VLOOKUP(AH297,'2. list used packaging material'!$A:$D,4,FALSE)</f>
        <v>#N/A</v>
      </c>
      <c r="AJ297" s="3"/>
      <c r="AK297" s="1"/>
      <c r="AL297" s="56" t="e">
        <f>VLOOKUP(AK297,'2. list used packaging material'!$A:$D,4,FALSE)</f>
        <v>#N/A</v>
      </c>
      <c r="AM297" s="3"/>
    </row>
    <row r="298" spans="2:39" x14ac:dyDescent="0.25">
      <c r="B298" s="54"/>
      <c r="C298" s="55"/>
      <c r="D298" s="55"/>
      <c r="E298" s="55"/>
      <c r="F298" s="55"/>
      <c r="G298" s="55"/>
      <c r="H298" s="1"/>
      <c r="I298" s="56" t="e">
        <f>VLOOKUP(H298,'2. list used packaging material'!A:D,4,FALSE)</f>
        <v>#N/A</v>
      </c>
      <c r="J298" s="41"/>
      <c r="K298" s="3"/>
      <c r="L298" s="3"/>
      <c r="M298" s="3"/>
      <c r="N298" s="45"/>
      <c r="O298" s="49"/>
      <c r="P298" s="46"/>
      <c r="Q298" s="56" t="e">
        <f>VLOOKUP(P298,'2. list used packaging material'!$A:$D,4,FALSE)</f>
        <v>#N/A</v>
      </c>
      <c r="R298" s="3"/>
      <c r="S298" s="1"/>
      <c r="T298" s="56" t="e">
        <f>VLOOKUP(S298,'2. list used packaging material'!$A:$D,4,FALSE)</f>
        <v>#N/A</v>
      </c>
      <c r="U298" s="3"/>
      <c r="V298" s="1"/>
      <c r="W298" s="56" t="e">
        <f>VLOOKUP(V298,'2. list used packaging material'!$A:$D,4,FALSE)</f>
        <v>#N/A</v>
      </c>
      <c r="X298" s="3"/>
      <c r="Y298" s="1"/>
      <c r="Z298" s="56" t="e">
        <f>VLOOKUP(Y298,'2. list used packaging material'!$A:$D,4,FALSE)</f>
        <v>#N/A</v>
      </c>
      <c r="AA298" s="3"/>
      <c r="AB298" s="3"/>
      <c r="AC298" s="3"/>
      <c r="AD298" s="55"/>
      <c r="AE298" s="1"/>
      <c r="AF298" s="56" t="e">
        <f>VLOOKUP(AE298,'2. list used packaging material'!$A:$D,4,FALSE)</f>
        <v>#N/A</v>
      </c>
      <c r="AG298" s="3"/>
      <c r="AH298" s="1"/>
      <c r="AI298" s="56" t="e">
        <f>VLOOKUP(AH298,'2. list used packaging material'!$A:$D,4,FALSE)</f>
        <v>#N/A</v>
      </c>
      <c r="AJ298" s="3"/>
      <c r="AK298" s="1"/>
      <c r="AL298" s="56" t="e">
        <f>VLOOKUP(AK298,'2. list used packaging material'!$A:$D,4,FALSE)</f>
        <v>#N/A</v>
      </c>
      <c r="AM298" s="3"/>
    </row>
    <row r="299" spans="2:39" x14ac:dyDescent="0.25">
      <c r="B299" s="54"/>
      <c r="C299" s="55"/>
      <c r="D299" s="55"/>
      <c r="E299" s="55"/>
      <c r="F299" s="55"/>
      <c r="G299" s="55"/>
      <c r="H299" s="1"/>
      <c r="I299" s="56" t="e">
        <f>VLOOKUP(H299,'2. list used packaging material'!A:D,4,FALSE)</f>
        <v>#N/A</v>
      </c>
      <c r="J299" s="41"/>
      <c r="K299" s="3"/>
      <c r="L299" s="3"/>
      <c r="M299" s="3"/>
      <c r="N299" s="45"/>
      <c r="O299" s="49"/>
      <c r="P299" s="46"/>
      <c r="Q299" s="56" t="e">
        <f>VLOOKUP(P299,'2. list used packaging material'!$A:$D,4,FALSE)</f>
        <v>#N/A</v>
      </c>
      <c r="R299" s="3"/>
      <c r="S299" s="1"/>
      <c r="T299" s="56" t="e">
        <f>VLOOKUP(S299,'2. list used packaging material'!$A:$D,4,FALSE)</f>
        <v>#N/A</v>
      </c>
      <c r="U299" s="3"/>
      <c r="V299" s="1"/>
      <c r="W299" s="56" t="e">
        <f>VLOOKUP(V299,'2. list used packaging material'!$A:$D,4,FALSE)</f>
        <v>#N/A</v>
      </c>
      <c r="X299" s="3"/>
      <c r="Y299" s="1"/>
      <c r="Z299" s="56" t="e">
        <f>VLOOKUP(Y299,'2. list used packaging material'!$A:$D,4,FALSE)</f>
        <v>#N/A</v>
      </c>
      <c r="AA299" s="3"/>
      <c r="AB299" s="3"/>
      <c r="AC299" s="3"/>
      <c r="AD299" s="55"/>
      <c r="AE299" s="1"/>
      <c r="AF299" s="56" t="e">
        <f>VLOOKUP(AE299,'2. list used packaging material'!$A:$D,4,FALSE)</f>
        <v>#N/A</v>
      </c>
      <c r="AG299" s="3"/>
      <c r="AH299" s="1"/>
      <c r="AI299" s="56" t="e">
        <f>VLOOKUP(AH299,'2. list used packaging material'!$A:$D,4,FALSE)</f>
        <v>#N/A</v>
      </c>
      <c r="AJ299" s="3"/>
      <c r="AK299" s="1"/>
      <c r="AL299" s="56" t="e">
        <f>VLOOKUP(AK299,'2. list used packaging material'!$A:$D,4,FALSE)</f>
        <v>#N/A</v>
      </c>
      <c r="AM299" s="3"/>
    </row>
    <row r="300" spans="2:39" x14ac:dyDescent="0.25">
      <c r="B300" s="54"/>
      <c r="C300" s="55"/>
      <c r="D300" s="55"/>
      <c r="E300" s="55"/>
      <c r="F300" s="55"/>
      <c r="G300" s="55"/>
      <c r="H300" s="1"/>
      <c r="I300" s="56" t="e">
        <f>VLOOKUP(H300,'2. list used packaging material'!A:D,4,FALSE)</f>
        <v>#N/A</v>
      </c>
      <c r="J300" s="41"/>
      <c r="K300" s="3"/>
      <c r="L300" s="3"/>
      <c r="M300" s="3"/>
      <c r="N300" s="45"/>
      <c r="O300" s="49"/>
      <c r="P300" s="46"/>
      <c r="Q300" s="56" t="e">
        <f>VLOOKUP(P300,'2. list used packaging material'!$A:$D,4,FALSE)</f>
        <v>#N/A</v>
      </c>
      <c r="R300" s="3"/>
      <c r="S300" s="1"/>
      <c r="T300" s="56" t="e">
        <f>VLOOKUP(S300,'2. list used packaging material'!$A:$D,4,FALSE)</f>
        <v>#N/A</v>
      </c>
      <c r="U300" s="3"/>
      <c r="V300" s="1"/>
      <c r="W300" s="56" t="e">
        <f>VLOOKUP(V300,'2. list used packaging material'!$A:$D,4,FALSE)</f>
        <v>#N/A</v>
      </c>
      <c r="X300" s="3"/>
      <c r="Y300" s="1"/>
      <c r="Z300" s="56" t="e">
        <f>VLOOKUP(Y300,'2. list used packaging material'!$A:$D,4,FALSE)</f>
        <v>#N/A</v>
      </c>
      <c r="AA300" s="3"/>
      <c r="AB300" s="3"/>
      <c r="AC300" s="3"/>
      <c r="AD300" s="55"/>
      <c r="AE300" s="1"/>
      <c r="AF300" s="56" t="e">
        <f>VLOOKUP(AE300,'2. list used packaging material'!$A:$D,4,FALSE)</f>
        <v>#N/A</v>
      </c>
      <c r="AG300" s="3"/>
      <c r="AH300" s="1"/>
      <c r="AI300" s="56" t="e">
        <f>VLOOKUP(AH300,'2. list used packaging material'!$A:$D,4,FALSE)</f>
        <v>#N/A</v>
      </c>
      <c r="AJ300" s="3"/>
      <c r="AK300" s="1"/>
      <c r="AL300" s="56" t="e">
        <f>VLOOKUP(AK300,'2. list used packaging material'!$A:$D,4,FALSE)</f>
        <v>#N/A</v>
      </c>
      <c r="AM300" s="3"/>
    </row>
    <row r="301" spans="2:39" x14ac:dyDescent="0.25">
      <c r="B301" s="54"/>
      <c r="C301" s="55"/>
      <c r="D301" s="55"/>
      <c r="E301" s="55"/>
      <c r="F301" s="55"/>
      <c r="G301" s="55"/>
      <c r="H301" s="1"/>
      <c r="I301" s="56" t="e">
        <f>VLOOKUP(H301,'2. list used packaging material'!A:D,4,FALSE)</f>
        <v>#N/A</v>
      </c>
      <c r="J301" s="41"/>
      <c r="K301" s="3"/>
      <c r="L301" s="3"/>
      <c r="M301" s="3"/>
      <c r="N301" s="45"/>
      <c r="O301" s="49"/>
      <c r="P301" s="46"/>
      <c r="Q301" s="56" t="e">
        <f>VLOOKUP(P301,'2. list used packaging material'!$A:$D,4,FALSE)</f>
        <v>#N/A</v>
      </c>
      <c r="R301" s="3"/>
      <c r="S301" s="1"/>
      <c r="T301" s="56" t="e">
        <f>VLOOKUP(S301,'2. list used packaging material'!$A:$D,4,FALSE)</f>
        <v>#N/A</v>
      </c>
      <c r="U301" s="3"/>
      <c r="V301" s="1"/>
      <c r="W301" s="56" t="e">
        <f>VLOOKUP(V301,'2. list used packaging material'!$A:$D,4,FALSE)</f>
        <v>#N/A</v>
      </c>
      <c r="X301" s="3"/>
      <c r="Y301" s="1"/>
      <c r="Z301" s="56" t="e">
        <f>VLOOKUP(Y301,'2. list used packaging material'!$A:$D,4,FALSE)</f>
        <v>#N/A</v>
      </c>
      <c r="AA301" s="3"/>
      <c r="AB301" s="3"/>
      <c r="AC301" s="3"/>
      <c r="AD301" s="55"/>
      <c r="AE301" s="1"/>
      <c r="AF301" s="56" t="e">
        <f>VLOOKUP(AE301,'2. list used packaging material'!$A:$D,4,FALSE)</f>
        <v>#N/A</v>
      </c>
      <c r="AG301" s="3"/>
      <c r="AH301" s="1"/>
      <c r="AI301" s="56" t="e">
        <f>VLOOKUP(AH301,'2. list used packaging material'!$A:$D,4,FALSE)</f>
        <v>#N/A</v>
      </c>
      <c r="AJ301" s="3"/>
      <c r="AK301" s="1"/>
      <c r="AL301" s="56" t="e">
        <f>VLOOKUP(AK301,'2. list used packaging material'!$A:$D,4,FALSE)</f>
        <v>#N/A</v>
      </c>
      <c r="AM301" s="3"/>
    </row>
    <row r="302" spans="2:39" x14ac:dyDescent="0.25">
      <c r="B302" s="54"/>
      <c r="C302" s="55"/>
      <c r="D302" s="55"/>
      <c r="E302" s="55"/>
      <c r="F302" s="55"/>
      <c r="G302" s="55"/>
      <c r="H302" s="1"/>
      <c r="I302" s="56" t="e">
        <f>VLOOKUP(H302,'2. list used packaging material'!A:D,4,FALSE)</f>
        <v>#N/A</v>
      </c>
      <c r="J302" s="41"/>
      <c r="K302" s="3"/>
      <c r="L302" s="3"/>
      <c r="M302" s="3"/>
      <c r="N302" s="45"/>
      <c r="O302" s="49"/>
      <c r="P302" s="46"/>
      <c r="Q302" s="56" t="e">
        <f>VLOOKUP(P302,'2. list used packaging material'!$A:$D,4,FALSE)</f>
        <v>#N/A</v>
      </c>
      <c r="R302" s="3"/>
      <c r="S302" s="1"/>
      <c r="T302" s="56" t="e">
        <f>VLOOKUP(S302,'2. list used packaging material'!$A:$D,4,FALSE)</f>
        <v>#N/A</v>
      </c>
      <c r="U302" s="3"/>
      <c r="V302" s="1"/>
      <c r="W302" s="56" t="e">
        <f>VLOOKUP(V302,'2. list used packaging material'!$A:$D,4,FALSE)</f>
        <v>#N/A</v>
      </c>
      <c r="X302" s="3"/>
      <c r="Y302" s="1"/>
      <c r="Z302" s="56" t="e">
        <f>VLOOKUP(Y302,'2. list used packaging material'!$A:$D,4,FALSE)</f>
        <v>#N/A</v>
      </c>
      <c r="AA302" s="3"/>
      <c r="AB302" s="3"/>
      <c r="AC302" s="3"/>
      <c r="AD302" s="55"/>
      <c r="AE302" s="1"/>
      <c r="AF302" s="56" t="e">
        <f>VLOOKUP(AE302,'2. list used packaging material'!$A:$D,4,FALSE)</f>
        <v>#N/A</v>
      </c>
      <c r="AG302" s="3"/>
      <c r="AH302" s="1"/>
      <c r="AI302" s="56" t="e">
        <f>VLOOKUP(AH302,'2. list used packaging material'!$A:$D,4,FALSE)</f>
        <v>#N/A</v>
      </c>
      <c r="AJ302" s="3"/>
      <c r="AK302" s="1"/>
      <c r="AL302" s="56" t="e">
        <f>VLOOKUP(AK302,'2. list used packaging material'!$A:$D,4,FALSE)</f>
        <v>#N/A</v>
      </c>
      <c r="AM302" s="3"/>
    </row>
    <row r="303" spans="2:39" x14ac:dyDescent="0.25">
      <c r="B303" s="54"/>
      <c r="C303" s="55"/>
      <c r="D303" s="55"/>
      <c r="E303" s="55"/>
      <c r="F303" s="55"/>
      <c r="G303" s="55"/>
      <c r="H303" s="1"/>
      <c r="I303" s="56" t="e">
        <f>VLOOKUP(H303,'2. list used packaging material'!A:D,4,FALSE)</f>
        <v>#N/A</v>
      </c>
      <c r="J303" s="41"/>
      <c r="K303" s="3"/>
      <c r="L303" s="3"/>
      <c r="M303" s="3"/>
      <c r="N303" s="45"/>
      <c r="O303" s="49"/>
      <c r="P303" s="46"/>
      <c r="Q303" s="56" t="e">
        <f>VLOOKUP(P303,'2. list used packaging material'!$A:$D,4,FALSE)</f>
        <v>#N/A</v>
      </c>
      <c r="R303" s="3"/>
      <c r="S303" s="1"/>
      <c r="T303" s="56" t="e">
        <f>VLOOKUP(S303,'2. list used packaging material'!$A:$D,4,FALSE)</f>
        <v>#N/A</v>
      </c>
      <c r="U303" s="3"/>
      <c r="V303" s="1"/>
      <c r="W303" s="56" t="e">
        <f>VLOOKUP(V303,'2. list used packaging material'!$A:$D,4,FALSE)</f>
        <v>#N/A</v>
      </c>
      <c r="X303" s="3"/>
      <c r="Y303" s="1"/>
      <c r="Z303" s="56" t="e">
        <f>VLOOKUP(Y303,'2. list used packaging material'!$A:$D,4,FALSE)</f>
        <v>#N/A</v>
      </c>
      <c r="AA303" s="3"/>
      <c r="AB303" s="3"/>
      <c r="AC303" s="3"/>
      <c r="AD303" s="55"/>
      <c r="AE303" s="1"/>
      <c r="AF303" s="56" t="e">
        <f>VLOOKUP(AE303,'2. list used packaging material'!$A:$D,4,FALSE)</f>
        <v>#N/A</v>
      </c>
      <c r="AG303" s="3"/>
      <c r="AH303" s="1"/>
      <c r="AI303" s="56" t="e">
        <f>VLOOKUP(AH303,'2. list used packaging material'!$A:$D,4,FALSE)</f>
        <v>#N/A</v>
      </c>
      <c r="AJ303" s="3"/>
      <c r="AK303" s="1"/>
      <c r="AL303" s="56" t="e">
        <f>VLOOKUP(AK303,'2. list used packaging material'!$A:$D,4,FALSE)</f>
        <v>#N/A</v>
      </c>
      <c r="AM303" s="3"/>
    </row>
    <row r="304" spans="2:39" x14ac:dyDescent="0.25">
      <c r="B304" s="54"/>
      <c r="C304" s="55"/>
      <c r="D304" s="55"/>
      <c r="E304" s="55"/>
      <c r="F304" s="55"/>
      <c r="G304" s="55"/>
      <c r="H304" s="1"/>
      <c r="I304" s="56" t="e">
        <f>VLOOKUP(H304,'2. list used packaging material'!A:D,4,FALSE)</f>
        <v>#N/A</v>
      </c>
      <c r="J304" s="41"/>
      <c r="K304" s="3"/>
      <c r="L304" s="3"/>
      <c r="M304" s="3"/>
      <c r="N304" s="45"/>
      <c r="O304" s="49"/>
      <c r="P304" s="46"/>
      <c r="Q304" s="56" t="e">
        <f>VLOOKUP(P304,'2. list used packaging material'!$A:$D,4,FALSE)</f>
        <v>#N/A</v>
      </c>
      <c r="R304" s="3"/>
      <c r="S304" s="1"/>
      <c r="T304" s="56" t="e">
        <f>VLOOKUP(S304,'2. list used packaging material'!$A:$D,4,FALSE)</f>
        <v>#N/A</v>
      </c>
      <c r="U304" s="3"/>
      <c r="V304" s="1"/>
      <c r="W304" s="56" t="e">
        <f>VLOOKUP(V304,'2. list used packaging material'!$A:$D,4,FALSE)</f>
        <v>#N/A</v>
      </c>
      <c r="X304" s="3"/>
      <c r="Y304" s="1"/>
      <c r="Z304" s="56" t="e">
        <f>VLOOKUP(Y304,'2. list used packaging material'!$A:$D,4,FALSE)</f>
        <v>#N/A</v>
      </c>
      <c r="AA304" s="3"/>
      <c r="AB304" s="3"/>
      <c r="AC304" s="3"/>
      <c r="AD304" s="55"/>
      <c r="AE304" s="1"/>
      <c r="AF304" s="56" t="e">
        <f>VLOOKUP(AE304,'2. list used packaging material'!$A:$D,4,FALSE)</f>
        <v>#N/A</v>
      </c>
      <c r="AG304" s="3"/>
      <c r="AH304" s="1"/>
      <c r="AI304" s="56" t="e">
        <f>VLOOKUP(AH304,'2. list used packaging material'!$A:$D,4,FALSE)</f>
        <v>#N/A</v>
      </c>
      <c r="AJ304" s="3"/>
      <c r="AK304" s="1"/>
      <c r="AL304" s="56" t="e">
        <f>VLOOKUP(AK304,'2. list used packaging material'!$A:$D,4,FALSE)</f>
        <v>#N/A</v>
      </c>
      <c r="AM304" s="3"/>
    </row>
    <row r="305" spans="2:39" x14ac:dyDescent="0.25">
      <c r="B305" s="54"/>
      <c r="C305" s="55"/>
      <c r="D305" s="55"/>
      <c r="E305" s="55"/>
      <c r="F305" s="55"/>
      <c r="G305" s="55"/>
      <c r="H305" s="1"/>
      <c r="I305" s="56" t="e">
        <f>VLOOKUP(H305,'2. list used packaging material'!A:D,4,FALSE)</f>
        <v>#N/A</v>
      </c>
      <c r="J305" s="41"/>
      <c r="K305" s="3"/>
      <c r="L305" s="3"/>
      <c r="M305" s="3"/>
      <c r="N305" s="45"/>
      <c r="O305" s="49"/>
      <c r="P305" s="46"/>
      <c r="Q305" s="56" t="e">
        <f>VLOOKUP(P305,'2. list used packaging material'!$A:$D,4,FALSE)</f>
        <v>#N/A</v>
      </c>
      <c r="R305" s="3"/>
      <c r="S305" s="1"/>
      <c r="T305" s="56" t="e">
        <f>VLOOKUP(S305,'2. list used packaging material'!$A:$D,4,FALSE)</f>
        <v>#N/A</v>
      </c>
      <c r="U305" s="3"/>
      <c r="V305" s="1"/>
      <c r="W305" s="56" t="e">
        <f>VLOOKUP(V305,'2. list used packaging material'!$A:$D,4,FALSE)</f>
        <v>#N/A</v>
      </c>
      <c r="X305" s="3"/>
      <c r="Y305" s="1"/>
      <c r="Z305" s="56" t="e">
        <f>VLOOKUP(Y305,'2. list used packaging material'!$A:$D,4,FALSE)</f>
        <v>#N/A</v>
      </c>
      <c r="AA305" s="3"/>
      <c r="AB305" s="3"/>
      <c r="AC305" s="3"/>
      <c r="AD305" s="55"/>
      <c r="AE305" s="1"/>
      <c r="AF305" s="56" t="e">
        <f>VLOOKUP(AE305,'2. list used packaging material'!$A:$D,4,FALSE)</f>
        <v>#N/A</v>
      </c>
      <c r="AG305" s="3"/>
      <c r="AH305" s="1"/>
      <c r="AI305" s="56" t="e">
        <f>VLOOKUP(AH305,'2. list used packaging material'!$A:$D,4,FALSE)</f>
        <v>#N/A</v>
      </c>
      <c r="AJ305" s="3"/>
      <c r="AK305" s="1"/>
      <c r="AL305" s="56" t="e">
        <f>VLOOKUP(AK305,'2. list used packaging material'!$A:$D,4,FALSE)</f>
        <v>#N/A</v>
      </c>
      <c r="AM305" s="3"/>
    </row>
    <row r="306" spans="2:39" x14ac:dyDescent="0.25">
      <c r="B306" s="54"/>
      <c r="C306" s="55"/>
      <c r="D306" s="55"/>
      <c r="E306" s="55"/>
      <c r="F306" s="55"/>
      <c r="G306" s="55"/>
      <c r="H306" s="1"/>
      <c r="I306" s="56" t="e">
        <f>VLOOKUP(H306,'2. list used packaging material'!A:D,4,FALSE)</f>
        <v>#N/A</v>
      </c>
      <c r="J306" s="41"/>
      <c r="K306" s="3"/>
      <c r="L306" s="3"/>
      <c r="M306" s="3"/>
      <c r="N306" s="45"/>
      <c r="O306" s="49"/>
      <c r="P306" s="46"/>
      <c r="Q306" s="56" t="e">
        <f>VLOOKUP(P306,'2. list used packaging material'!$A:$D,4,FALSE)</f>
        <v>#N/A</v>
      </c>
      <c r="R306" s="3"/>
      <c r="S306" s="1"/>
      <c r="T306" s="56" t="e">
        <f>VLOOKUP(S306,'2. list used packaging material'!$A:$D,4,FALSE)</f>
        <v>#N/A</v>
      </c>
      <c r="U306" s="3"/>
      <c r="V306" s="1"/>
      <c r="W306" s="56" t="e">
        <f>VLOOKUP(V306,'2. list used packaging material'!$A:$D,4,FALSE)</f>
        <v>#N/A</v>
      </c>
      <c r="X306" s="3"/>
      <c r="Y306" s="1"/>
      <c r="Z306" s="56" t="e">
        <f>VLOOKUP(Y306,'2. list used packaging material'!$A:$D,4,FALSE)</f>
        <v>#N/A</v>
      </c>
      <c r="AA306" s="3"/>
      <c r="AB306" s="3"/>
      <c r="AC306" s="3"/>
      <c r="AD306" s="55"/>
      <c r="AE306" s="1"/>
      <c r="AF306" s="56" t="e">
        <f>VLOOKUP(AE306,'2. list used packaging material'!$A:$D,4,FALSE)</f>
        <v>#N/A</v>
      </c>
      <c r="AG306" s="3"/>
      <c r="AH306" s="1"/>
      <c r="AI306" s="56" t="e">
        <f>VLOOKUP(AH306,'2. list used packaging material'!$A:$D,4,FALSE)</f>
        <v>#N/A</v>
      </c>
      <c r="AJ306" s="3"/>
      <c r="AK306" s="1"/>
      <c r="AL306" s="56" t="e">
        <f>VLOOKUP(AK306,'2. list used packaging material'!$A:$D,4,FALSE)</f>
        <v>#N/A</v>
      </c>
      <c r="AM306" s="3"/>
    </row>
    <row r="307" spans="2:39" x14ac:dyDescent="0.25">
      <c r="B307" s="54"/>
      <c r="C307" s="55"/>
      <c r="D307" s="55"/>
      <c r="E307" s="55"/>
      <c r="F307" s="55"/>
      <c r="G307" s="55"/>
      <c r="H307" s="1"/>
      <c r="I307" s="56" t="e">
        <f>VLOOKUP(H307,'2. list used packaging material'!A:D,4,FALSE)</f>
        <v>#N/A</v>
      </c>
      <c r="J307" s="41"/>
      <c r="K307" s="3"/>
      <c r="L307" s="3"/>
      <c r="M307" s="3"/>
      <c r="N307" s="45"/>
      <c r="O307" s="49"/>
      <c r="P307" s="46"/>
      <c r="Q307" s="56" t="e">
        <f>VLOOKUP(P307,'2. list used packaging material'!$A:$D,4,FALSE)</f>
        <v>#N/A</v>
      </c>
      <c r="R307" s="3"/>
      <c r="S307" s="1"/>
      <c r="T307" s="56" t="e">
        <f>VLOOKUP(S307,'2. list used packaging material'!$A:$D,4,FALSE)</f>
        <v>#N/A</v>
      </c>
      <c r="U307" s="3"/>
      <c r="V307" s="1"/>
      <c r="W307" s="56" t="e">
        <f>VLOOKUP(V307,'2. list used packaging material'!$A:$D,4,FALSE)</f>
        <v>#N/A</v>
      </c>
      <c r="X307" s="3"/>
      <c r="Y307" s="1"/>
      <c r="Z307" s="56" t="e">
        <f>VLOOKUP(Y307,'2. list used packaging material'!$A:$D,4,FALSE)</f>
        <v>#N/A</v>
      </c>
      <c r="AA307" s="3"/>
      <c r="AB307" s="3"/>
      <c r="AC307" s="3"/>
      <c r="AD307" s="55"/>
      <c r="AE307" s="1"/>
      <c r="AF307" s="56" t="e">
        <f>VLOOKUP(AE307,'2. list used packaging material'!$A:$D,4,FALSE)</f>
        <v>#N/A</v>
      </c>
      <c r="AG307" s="3"/>
      <c r="AH307" s="1"/>
      <c r="AI307" s="56" t="e">
        <f>VLOOKUP(AH307,'2. list used packaging material'!$A:$D,4,FALSE)</f>
        <v>#N/A</v>
      </c>
      <c r="AJ307" s="3"/>
      <c r="AK307" s="1"/>
      <c r="AL307" s="56" t="e">
        <f>VLOOKUP(AK307,'2. list used packaging material'!$A:$D,4,FALSE)</f>
        <v>#N/A</v>
      </c>
      <c r="AM307" s="3"/>
    </row>
    <row r="308" spans="2:39" x14ac:dyDescent="0.25">
      <c r="B308" s="54"/>
      <c r="C308" s="55"/>
      <c r="D308" s="55"/>
      <c r="E308" s="55"/>
      <c r="F308" s="55"/>
      <c r="G308" s="55"/>
      <c r="H308" s="1"/>
      <c r="I308" s="56" t="e">
        <f>VLOOKUP(H308,'2. list used packaging material'!A:D,4,FALSE)</f>
        <v>#N/A</v>
      </c>
      <c r="J308" s="41"/>
      <c r="K308" s="3"/>
      <c r="L308" s="3"/>
      <c r="M308" s="3"/>
      <c r="N308" s="45"/>
      <c r="O308" s="49"/>
      <c r="P308" s="46"/>
      <c r="Q308" s="56" t="e">
        <f>VLOOKUP(P308,'2. list used packaging material'!$A:$D,4,FALSE)</f>
        <v>#N/A</v>
      </c>
      <c r="R308" s="3"/>
      <c r="S308" s="1"/>
      <c r="T308" s="56" t="e">
        <f>VLOOKUP(S308,'2. list used packaging material'!$A:$D,4,FALSE)</f>
        <v>#N/A</v>
      </c>
      <c r="U308" s="3"/>
      <c r="V308" s="1"/>
      <c r="W308" s="56" t="e">
        <f>VLOOKUP(V308,'2. list used packaging material'!$A:$D,4,FALSE)</f>
        <v>#N/A</v>
      </c>
      <c r="X308" s="3"/>
      <c r="Y308" s="1"/>
      <c r="Z308" s="56" t="e">
        <f>VLOOKUP(Y308,'2. list used packaging material'!$A:$D,4,FALSE)</f>
        <v>#N/A</v>
      </c>
      <c r="AA308" s="3"/>
      <c r="AB308" s="3"/>
      <c r="AC308" s="3"/>
      <c r="AD308" s="55"/>
      <c r="AE308" s="1"/>
      <c r="AF308" s="56" t="e">
        <f>VLOOKUP(AE308,'2. list used packaging material'!$A:$D,4,FALSE)</f>
        <v>#N/A</v>
      </c>
      <c r="AG308" s="3"/>
      <c r="AH308" s="1"/>
      <c r="AI308" s="56" t="e">
        <f>VLOOKUP(AH308,'2. list used packaging material'!$A:$D,4,FALSE)</f>
        <v>#N/A</v>
      </c>
      <c r="AJ308" s="3"/>
      <c r="AK308" s="1"/>
      <c r="AL308" s="56" t="e">
        <f>VLOOKUP(AK308,'2. list used packaging material'!$A:$D,4,FALSE)</f>
        <v>#N/A</v>
      </c>
      <c r="AM308" s="3"/>
    </row>
    <row r="309" spans="2:39" x14ac:dyDescent="0.25">
      <c r="B309" s="54"/>
      <c r="C309" s="55"/>
      <c r="D309" s="55"/>
      <c r="E309" s="55"/>
      <c r="F309" s="55"/>
      <c r="G309" s="55"/>
      <c r="H309" s="1"/>
      <c r="I309" s="56" t="e">
        <f>VLOOKUP(H309,'2. list used packaging material'!A:D,4,FALSE)</f>
        <v>#N/A</v>
      </c>
      <c r="J309" s="41"/>
      <c r="K309" s="3"/>
      <c r="L309" s="3"/>
      <c r="M309" s="3"/>
      <c r="N309" s="45"/>
      <c r="O309" s="49"/>
      <c r="P309" s="46"/>
      <c r="Q309" s="56" t="e">
        <f>VLOOKUP(P309,'2. list used packaging material'!$A:$D,4,FALSE)</f>
        <v>#N/A</v>
      </c>
      <c r="R309" s="3"/>
      <c r="S309" s="1"/>
      <c r="T309" s="56" t="e">
        <f>VLOOKUP(S309,'2. list used packaging material'!$A:$D,4,FALSE)</f>
        <v>#N/A</v>
      </c>
      <c r="U309" s="3"/>
      <c r="V309" s="1"/>
      <c r="W309" s="56" t="e">
        <f>VLOOKUP(V309,'2. list used packaging material'!$A:$D,4,FALSE)</f>
        <v>#N/A</v>
      </c>
      <c r="X309" s="3"/>
      <c r="Y309" s="1"/>
      <c r="Z309" s="56" t="e">
        <f>VLOOKUP(Y309,'2. list used packaging material'!$A:$D,4,FALSE)</f>
        <v>#N/A</v>
      </c>
      <c r="AA309" s="3"/>
      <c r="AB309" s="3"/>
      <c r="AC309" s="3"/>
      <c r="AD309" s="55"/>
      <c r="AE309" s="1"/>
      <c r="AF309" s="56" t="e">
        <f>VLOOKUP(AE309,'2. list used packaging material'!$A:$D,4,FALSE)</f>
        <v>#N/A</v>
      </c>
      <c r="AG309" s="3"/>
      <c r="AH309" s="1"/>
      <c r="AI309" s="56" t="e">
        <f>VLOOKUP(AH309,'2. list used packaging material'!$A:$D,4,FALSE)</f>
        <v>#N/A</v>
      </c>
      <c r="AJ309" s="3"/>
      <c r="AK309" s="1"/>
      <c r="AL309" s="56" t="e">
        <f>VLOOKUP(AK309,'2. list used packaging material'!$A:$D,4,FALSE)</f>
        <v>#N/A</v>
      </c>
      <c r="AM309" s="3"/>
    </row>
    <row r="310" spans="2:39" x14ac:dyDescent="0.25">
      <c r="B310" s="54"/>
      <c r="C310" s="55"/>
      <c r="D310" s="55"/>
      <c r="E310" s="55"/>
      <c r="F310" s="55"/>
      <c r="G310" s="55"/>
      <c r="H310" s="1"/>
      <c r="I310" s="56" t="e">
        <f>VLOOKUP(H310,'2. list used packaging material'!A:D,4,FALSE)</f>
        <v>#N/A</v>
      </c>
      <c r="J310" s="41"/>
      <c r="K310" s="3"/>
      <c r="L310" s="3"/>
      <c r="M310" s="3"/>
      <c r="N310" s="45"/>
      <c r="O310" s="49"/>
      <c r="P310" s="46"/>
      <c r="Q310" s="56" t="e">
        <f>VLOOKUP(P310,'2. list used packaging material'!$A:$D,4,FALSE)</f>
        <v>#N/A</v>
      </c>
      <c r="R310" s="3"/>
      <c r="S310" s="1"/>
      <c r="T310" s="56" t="e">
        <f>VLOOKUP(S310,'2. list used packaging material'!$A:$D,4,FALSE)</f>
        <v>#N/A</v>
      </c>
      <c r="U310" s="3"/>
      <c r="V310" s="1"/>
      <c r="W310" s="56" t="e">
        <f>VLOOKUP(V310,'2. list used packaging material'!$A:$D,4,FALSE)</f>
        <v>#N/A</v>
      </c>
      <c r="X310" s="3"/>
      <c r="Y310" s="1"/>
      <c r="Z310" s="56" t="e">
        <f>VLOOKUP(Y310,'2. list used packaging material'!$A:$D,4,FALSE)</f>
        <v>#N/A</v>
      </c>
      <c r="AA310" s="3"/>
      <c r="AB310" s="3"/>
      <c r="AC310" s="3"/>
      <c r="AD310" s="55"/>
      <c r="AE310" s="1"/>
      <c r="AF310" s="56" t="e">
        <f>VLOOKUP(AE310,'2. list used packaging material'!$A:$D,4,FALSE)</f>
        <v>#N/A</v>
      </c>
      <c r="AG310" s="3"/>
      <c r="AH310" s="1"/>
      <c r="AI310" s="56" t="e">
        <f>VLOOKUP(AH310,'2. list used packaging material'!$A:$D,4,FALSE)</f>
        <v>#N/A</v>
      </c>
      <c r="AJ310" s="3"/>
      <c r="AK310" s="1"/>
      <c r="AL310" s="56" t="e">
        <f>VLOOKUP(AK310,'2. list used packaging material'!$A:$D,4,FALSE)</f>
        <v>#N/A</v>
      </c>
      <c r="AM310" s="3"/>
    </row>
    <row r="311" spans="2:39" x14ac:dyDescent="0.25">
      <c r="B311" s="54"/>
      <c r="C311" s="55"/>
      <c r="D311" s="55"/>
      <c r="E311" s="55"/>
      <c r="F311" s="55"/>
      <c r="G311" s="55"/>
      <c r="H311" s="1"/>
      <c r="I311" s="56" t="e">
        <f>VLOOKUP(H311,'2. list used packaging material'!A:D,4,FALSE)</f>
        <v>#N/A</v>
      </c>
      <c r="J311" s="41"/>
      <c r="K311" s="3"/>
      <c r="L311" s="3"/>
      <c r="M311" s="3"/>
      <c r="N311" s="45"/>
      <c r="O311" s="49"/>
      <c r="P311" s="46"/>
      <c r="Q311" s="56" t="e">
        <f>VLOOKUP(P311,'2. list used packaging material'!$A:$D,4,FALSE)</f>
        <v>#N/A</v>
      </c>
      <c r="R311" s="3"/>
      <c r="S311" s="1"/>
      <c r="T311" s="56" t="e">
        <f>VLOOKUP(S311,'2. list used packaging material'!$A:$D,4,FALSE)</f>
        <v>#N/A</v>
      </c>
      <c r="U311" s="3"/>
      <c r="V311" s="1"/>
      <c r="W311" s="56" t="e">
        <f>VLOOKUP(V311,'2. list used packaging material'!$A:$D,4,FALSE)</f>
        <v>#N/A</v>
      </c>
      <c r="X311" s="3"/>
      <c r="Y311" s="1"/>
      <c r="Z311" s="56" t="e">
        <f>VLOOKUP(Y311,'2. list used packaging material'!$A:$D,4,FALSE)</f>
        <v>#N/A</v>
      </c>
      <c r="AA311" s="3"/>
      <c r="AB311" s="3"/>
      <c r="AC311" s="3"/>
      <c r="AD311" s="55"/>
      <c r="AE311" s="1"/>
      <c r="AF311" s="56" t="e">
        <f>VLOOKUP(AE311,'2. list used packaging material'!$A:$D,4,FALSE)</f>
        <v>#N/A</v>
      </c>
      <c r="AG311" s="3"/>
      <c r="AH311" s="1"/>
      <c r="AI311" s="56" t="e">
        <f>VLOOKUP(AH311,'2. list used packaging material'!$A:$D,4,FALSE)</f>
        <v>#N/A</v>
      </c>
      <c r="AJ311" s="3"/>
      <c r="AK311" s="1"/>
      <c r="AL311" s="56" t="e">
        <f>VLOOKUP(AK311,'2. list used packaging material'!$A:$D,4,FALSE)</f>
        <v>#N/A</v>
      </c>
      <c r="AM311" s="3"/>
    </row>
    <row r="312" spans="2:39" x14ac:dyDescent="0.25">
      <c r="B312" s="54"/>
      <c r="C312" s="55"/>
      <c r="D312" s="55"/>
      <c r="E312" s="55"/>
      <c r="F312" s="55"/>
      <c r="G312" s="55"/>
      <c r="H312" s="1"/>
      <c r="I312" s="56" t="e">
        <f>VLOOKUP(H312,'2. list used packaging material'!A:D,4,FALSE)</f>
        <v>#N/A</v>
      </c>
      <c r="J312" s="41"/>
      <c r="K312" s="3"/>
      <c r="L312" s="3"/>
      <c r="M312" s="3"/>
      <c r="N312" s="45"/>
      <c r="O312" s="49"/>
      <c r="P312" s="46"/>
      <c r="Q312" s="56" t="e">
        <f>VLOOKUP(P312,'2. list used packaging material'!$A:$D,4,FALSE)</f>
        <v>#N/A</v>
      </c>
      <c r="R312" s="3"/>
      <c r="S312" s="1"/>
      <c r="T312" s="56" t="e">
        <f>VLOOKUP(S312,'2. list used packaging material'!$A:$D,4,FALSE)</f>
        <v>#N/A</v>
      </c>
      <c r="U312" s="3"/>
      <c r="V312" s="1"/>
      <c r="W312" s="56" t="e">
        <f>VLOOKUP(V312,'2. list used packaging material'!$A:$D,4,FALSE)</f>
        <v>#N/A</v>
      </c>
      <c r="X312" s="3"/>
      <c r="Y312" s="1"/>
      <c r="Z312" s="56" t="e">
        <f>VLOOKUP(Y312,'2. list used packaging material'!$A:$D,4,FALSE)</f>
        <v>#N/A</v>
      </c>
      <c r="AA312" s="3"/>
      <c r="AB312" s="3"/>
      <c r="AC312" s="3"/>
      <c r="AD312" s="55"/>
      <c r="AE312" s="1"/>
      <c r="AF312" s="56" t="e">
        <f>VLOOKUP(AE312,'2. list used packaging material'!$A:$D,4,FALSE)</f>
        <v>#N/A</v>
      </c>
      <c r="AG312" s="3"/>
      <c r="AH312" s="1"/>
      <c r="AI312" s="56" t="e">
        <f>VLOOKUP(AH312,'2. list used packaging material'!$A:$D,4,FALSE)</f>
        <v>#N/A</v>
      </c>
      <c r="AJ312" s="3"/>
      <c r="AK312" s="1"/>
      <c r="AL312" s="56" t="e">
        <f>VLOOKUP(AK312,'2. list used packaging material'!$A:$D,4,FALSE)</f>
        <v>#N/A</v>
      </c>
      <c r="AM312" s="3"/>
    </row>
    <row r="313" spans="2:39" x14ac:dyDescent="0.25">
      <c r="B313" s="54"/>
      <c r="C313" s="55"/>
      <c r="D313" s="55"/>
      <c r="E313" s="55"/>
      <c r="F313" s="55"/>
      <c r="G313" s="55"/>
      <c r="H313" s="1"/>
      <c r="I313" s="56" t="e">
        <f>VLOOKUP(H313,'2. list used packaging material'!A:D,4,FALSE)</f>
        <v>#N/A</v>
      </c>
      <c r="J313" s="41"/>
      <c r="K313" s="3"/>
      <c r="L313" s="3"/>
      <c r="M313" s="3"/>
      <c r="N313" s="45"/>
      <c r="O313" s="49"/>
      <c r="P313" s="46"/>
      <c r="Q313" s="56" t="e">
        <f>VLOOKUP(P313,'2. list used packaging material'!$A:$D,4,FALSE)</f>
        <v>#N/A</v>
      </c>
      <c r="R313" s="3"/>
      <c r="S313" s="1"/>
      <c r="T313" s="56" t="e">
        <f>VLOOKUP(S313,'2. list used packaging material'!$A:$D,4,FALSE)</f>
        <v>#N/A</v>
      </c>
      <c r="U313" s="3"/>
      <c r="V313" s="1"/>
      <c r="W313" s="56" t="e">
        <f>VLOOKUP(V313,'2. list used packaging material'!$A:$D,4,FALSE)</f>
        <v>#N/A</v>
      </c>
      <c r="X313" s="3"/>
      <c r="Y313" s="1"/>
      <c r="Z313" s="56" t="e">
        <f>VLOOKUP(Y313,'2. list used packaging material'!$A:$D,4,FALSE)</f>
        <v>#N/A</v>
      </c>
      <c r="AA313" s="3"/>
      <c r="AB313" s="3"/>
      <c r="AC313" s="3"/>
      <c r="AD313" s="55"/>
      <c r="AE313" s="1"/>
      <c r="AF313" s="56" t="e">
        <f>VLOOKUP(AE313,'2. list used packaging material'!$A:$D,4,FALSE)</f>
        <v>#N/A</v>
      </c>
      <c r="AG313" s="3"/>
      <c r="AH313" s="1"/>
      <c r="AI313" s="56" t="e">
        <f>VLOOKUP(AH313,'2. list used packaging material'!$A:$D,4,FALSE)</f>
        <v>#N/A</v>
      </c>
      <c r="AJ313" s="3"/>
      <c r="AK313" s="1"/>
      <c r="AL313" s="56" t="e">
        <f>VLOOKUP(AK313,'2. list used packaging material'!$A:$D,4,FALSE)</f>
        <v>#N/A</v>
      </c>
      <c r="AM313" s="3"/>
    </row>
    <row r="314" spans="2:39" x14ac:dyDescent="0.25">
      <c r="B314" s="54"/>
      <c r="C314" s="55"/>
      <c r="D314" s="55"/>
      <c r="E314" s="55"/>
      <c r="F314" s="55"/>
      <c r="G314" s="55"/>
      <c r="H314" s="1"/>
      <c r="I314" s="56" t="e">
        <f>VLOOKUP(H314,'2. list used packaging material'!A:D,4,FALSE)</f>
        <v>#N/A</v>
      </c>
      <c r="J314" s="41"/>
      <c r="K314" s="3"/>
      <c r="L314" s="3"/>
      <c r="M314" s="3"/>
      <c r="N314" s="45"/>
      <c r="O314" s="49"/>
      <c r="P314" s="46"/>
      <c r="Q314" s="56" t="e">
        <f>VLOOKUP(P314,'2. list used packaging material'!$A:$D,4,FALSE)</f>
        <v>#N/A</v>
      </c>
      <c r="R314" s="3"/>
      <c r="S314" s="1"/>
      <c r="T314" s="56" t="e">
        <f>VLOOKUP(S314,'2. list used packaging material'!$A:$D,4,FALSE)</f>
        <v>#N/A</v>
      </c>
      <c r="U314" s="3"/>
      <c r="V314" s="1"/>
      <c r="W314" s="56" t="e">
        <f>VLOOKUP(V314,'2. list used packaging material'!$A:$D,4,FALSE)</f>
        <v>#N/A</v>
      </c>
      <c r="X314" s="3"/>
      <c r="Y314" s="1"/>
      <c r="Z314" s="56" t="e">
        <f>VLOOKUP(Y314,'2. list used packaging material'!$A:$D,4,FALSE)</f>
        <v>#N/A</v>
      </c>
      <c r="AA314" s="3"/>
      <c r="AB314" s="3"/>
      <c r="AC314" s="3"/>
      <c r="AD314" s="55"/>
      <c r="AE314" s="1"/>
      <c r="AF314" s="56" t="e">
        <f>VLOOKUP(AE314,'2. list used packaging material'!$A:$D,4,FALSE)</f>
        <v>#N/A</v>
      </c>
      <c r="AG314" s="3"/>
      <c r="AH314" s="1"/>
      <c r="AI314" s="56" t="e">
        <f>VLOOKUP(AH314,'2. list used packaging material'!$A:$D,4,FALSE)</f>
        <v>#N/A</v>
      </c>
      <c r="AJ314" s="3"/>
      <c r="AK314" s="1"/>
      <c r="AL314" s="56" t="e">
        <f>VLOOKUP(AK314,'2. list used packaging material'!$A:$D,4,FALSE)</f>
        <v>#N/A</v>
      </c>
      <c r="AM314" s="3"/>
    </row>
    <row r="315" spans="2:39" x14ac:dyDescent="0.25">
      <c r="B315" s="54"/>
      <c r="C315" s="55"/>
      <c r="D315" s="55"/>
      <c r="E315" s="55"/>
      <c r="F315" s="55"/>
      <c r="G315" s="55"/>
      <c r="H315" s="1"/>
      <c r="I315" s="56" t="e">
        <f>VLOOKUP(H315,'2. list used packaging material'!A:D,4,FALSE)</f>
        <v>#N/A</v>
      </c>
      <c r="J315" s="41"/>
      <c r="K315" s="3"/>
      <c r="L315" s="3"/>
      <c r="M315" s="3"/>
      <c r="N315" s="45"/>
      <c r="O315" s="49"/>
      <c r="P315" s="46"/>
      <c r="Q315" s="56" t="e">
        <f>VLOOKUP(P315,'2. list used packaging material'!$A:$D,4,FALSE)</f>
        <v>#N/A</v>
      </c>
      <c r="R315" s="3"/>
      <c r="S315" s="1"/>
      <c r="T315" s="56" t="e">
        <f>VLOOKUP(S315,'2. list used packaging material'!$A:$D,4,FALSE)</f>
        <v>#N/A</v>
      </c>
      <c r="U315" s="3"/>
      <c r="V315" s="1"/>
      <c r="W315" s="56" t="e">
        <f>VLOOKUP(V315,'2. list used packaging material'!$A:$D,4,FALSE)</f>
        <v>#N/A</v>
      </c>
      <c r="X315" s="3"/>
      <c r="Y315" s="1"/>
      <c r="Z315" s="56" t="e">
        <f>VLOOKUP(Y315,'2. list used packaging material'!$A:$D,4,FALSE)</f>
        <v>#N/A</v>
      </c>
      <c r="AA315" s="3"/>
      <c r="AB315" s="3"/>
      <c r="AC315" s="3"/>
      <c r="AD315" s="55"/>
      <c r="AE315" s="1"/>
      <c r="AF315" s="56" t="e">
        <f>VLOOKUP(AE315,'2. list used packaging material'!$A:$D,4,FALSE)</f>
        <v>#N/A</v>
      </c>
      <c r="AG315" s="3"/>
      <c r="AH315" s="1"/>
      <c r="AI315" s="56" t="e">
        <f>VLOOKUP(AH315,'2. list used packaging material'!$A:$D,4,FALSE)</f>
        <v>#N/A</v>
      </c>
      <c r="AJ315" s="3"/>
      <c r="AK315" s="1"/>
      <c r="AL315" s="56" t="e">
        <f>VLOOKUP(AK315,'2. list used packaging material'!$A:$D,4,FALSE)</f>
        <v>#N/A</v>
      </c>
      <c r="AM315" s="3"/>
    </row>
    <row r="316" spans="2:39" x14ac:dyDescent="0.25">
      <c r="B316" s="54"/>
      <c r="C316" s="55"/>
      <c r="D316" s="55"/>
      <c r="E316" s="55"/>
      <c r="F316" s="55"/>
      <c r="G316" s="55"/>
      <c r="H316" s="1"/>
      <c r="I316" s="56" t="e">
        <f>VLOOKUP(H316,'2. list used packaging material'!A:D,4,FALSE)</f>
        <v>#N/A</v>
      </c>
      <c r="J316" s="41"/>
      <c r="K316" s="3"/>
      <c r="L316" s="3"/>
      <c r="M316" s="3"/>
      <c r="N316" s="45"/>
      <c r="O316" s="49"/>
      <c r="P316" s="46"/>
      <c r="Q316" s="56" t="e">
        <f>VLOOKUP(P316,'2. list used packaging material'!$A:$D,4,FALSE)</f>
        <v>#N/A</v>
      </c>
      <c r="R316" s="3"/>
      <c r="S316" s="1"/>
      <c r="T316" s="56" t="e">
        <f>VLOOKUP(S316,'2. list used packaging material'!$A:$D,4,FALSE)</f>
        <v>#N/A</v>
      </c>
      <c r="U316" s="3"/>
      <c r="V316" s="1"/>
      <c r="W316" s="56" t="e">
        <f>VLOOKUP(V316,'2. list used packaging material'!$A:$D,4,FALSE)</f>
        <v>#N/A</v>
      </c>
      <c r="X316" s="3"/>
      <c r="Y316" s="1"/>
      <c r="Z316" s="56" t="e">
        <f>VLOOKUP(Y316,'2. list used packaging material'!$A:$D,4,FALSE)</f>
        <v>#N/A</v>
      </c>
      <c r="AA316" s="3"/>
      <c r="AB316" s="3"/>
      <c r="AC316" s="3"/>
      <c r="AD316" s="55"/>
      <c r="AE316" s="1"/>
      <c r="AF316" s="56" t="e">
        <f>VLOOKUP(AE316,'2. list used packaging material'!$A:$D,4,FALSE)</f>
        <v>#N/A</v>
      </c>
      <c r="AG316" s="3"/>
      <c r="AH316" s="1"/>
      <c r="AI316" s="56" t="e">
        <f>VLOOKUP(AH316,'2. list used packaging material'!$A:$D,4,FALSE)</f>
        <v>#N/A</v>
      </c>
      <c r="AJ316" s="3"/>
      <c r="AK316" s="1"/>
      <c r="AL316" s="56" t="e">
        <f>VLOOKUP(AK316,'2. list used packaging material'!$A:$D,4,FALSE)</f>
        <v>#N/A</v>
      </c>
      <c r="AM316" s="3"/>
    </row>
    <row r="317" spans="2:39" x14ac:dyDescent="0.25">
      <c r="B317" s="54"/>
      <c r="C317" s="55"/>
      <c r="D317" s="55"/>
      <c r="E317" s="55"/>
      <c r="F317" s="55"/>
      <c r="G317" s="55"/>
      <c r="H317" s="1"/>
      <c r="I317" s="56" t="e">
        <f>VLOOKUP(H317,'2. list used packaging material'!A:D,4,FALSE)</f>
        <v>#N/A</v>
      </c>
      <c r="J317" s="41"/>
      <c r="K317" s="3"/>
      <c r="L317" s="3"/>
      <c r="M317" s="3"/>
      <c r="N317" s="45"/>
      <c r="O317" s="49"/>
      <c r="P317" s="46"/>
      <c r="Q317" s="56" t="e">
        <f>VLOOKUP(P317,'2. list used packaging material'!$A:$D,4,FALSE)</f>
        <v>#N/A</v>
      </c>
      <c r="R317" s="3"/>
      <c r="S317" s="1"/>
      <c r="T317" s="56" t="e">
        <f>VLOOKUP(S317,'2. list used packaging material'!$A:$D,4,FALSE)</f>
        <v>#N/A</v>
      </c>
      <c r="U317" s="3"/>
      <c r="V317" s="1"/>
      <c r="W317" s="56" t="e">
        <f>VLOOKUP(V317,'2. list used packaging material'!$A:$D,4,FALSE)</f>
        <v>#N/A</v>
      </c>
      <c r="X317" s="3"/>
      <c r="Y317" s="1"/>
      <c r="Z317" s="56" t="e">
        <f>VLOOKUP(Y317,'2. list used packaging material'!$A:$D,4,FALSE)</f>
        <v>#N/A</v>
      </c>
      <c r="AA317" s="3"/>
      <c r="AB317" s="3"/>
      <c r="AC317" s="3"/>
      <c r="AD317" s="55"/>
      <c r="AE317" s="1"/>
      <c r="AF317" s="56" t="e">
        <f>VLOOKUP(AE317,'2. list used packaging material'!$A:$D,4,FALSE)</f>
        <v>#N/A</v>
      </c>
      <c r="AG317" s="3"/>
      <c r="AH317" s="1"/>
      <c r="AI317" s="56" t="e">
        <f>VLOOKUP(AH317,'2. list used packaging material'!$A:$D,4,FALSE)</f>
        <v>#N/A</v>
      </c>
      <c r="AJ317" s="3"/>
      <c r="AK317" s="1"/>
      <c r="AL317" s="56" t="e">
        <f>VLOOKUP(AK317,'2. list used packaging material'!$A:$D,4,FALSE)</f>
        <v>#N/A</v>
      </c>
      <c r="AM317" s="3"/>
    </row>
    <row r="318" spans="2:39" x14ac:dyDescent="0.25">
      <c r="B318" s="54"/>
      <c r="C318" s="55"/>
      <c r="D318" s="55"/>
      <c r="E318" s="55"/>
      <c r="F318" s="55"/>
      <c r="G318" s="55"/>
      <c r="H318" s="1"/>
      <c r="I318" s="56" t="e">
        <f>VLOOKUP(H318,'2. list used packaging material'!A:D,4,FALSE)</f>
        <v>#N/A</v>
      </c>
      <c r="J318" s="41"/>
      <c r="K318" s="3"/>
      <c r="L318" s="3"/>
      <c r="M318" s="3"/>
      <c r="N318" s="45"/>
      <c r="O318" s="49"/>
      <c r="P318" s="46"/>
      <c r="Q318" s="56" t="e">
        <f>VLOOKUP(P318,'2. list used packaging material'!$A:$D,4,FALSE)</f>
        <v>#N/A</v>
      </c>
      <c r="R318" s="3"/>
      <c r="S318" s="1"/>
      <c r="T318" s="56" t="e">
        <f>VLOOKUP(S318,'2. list used packaging material'!$A:$D,4,FALSE)</f>
        <v>#N/A</v>
      </c>
      <c r="U318" s="3"/>
      <c r="V318" s="1"/>
      <c r="W318" s="56" t="e">
        <f>VLOOKUP(V318,'2. list used packaging material'!$A:$D,4,FALSE)</f>
        <v>#N/A</v>
      </c>
      <c r="X318" s="3"/>
      <c r="Y318" s="1"/>
      <c r="Z318" s="56" t="e">
        <f>VLOOKUP(Y318,'2. list used packaging material'!$A:$D,4,FALSE)</f>
        <v>#N/A</v>
      </c>
      <c r="AA318" s="3"/>
      <c r="AB318" s="3"/>
      <c r="AC318" s="3"/>
      <c r="AD318" s="55"/>
      <c r="AE318" s="1"/>
      <c r="AF318" s="56" t="e">
        <f>VLOOKUP(AE318,'2. list used packaging material'!$A:$D,4,FALSE)</f>
        <v>#N/A</v>
      </c>
      <c r="AG318" s="3"/>
      <c r="AH318" s="1"/>
      <c r="AI318" s="56" t="e">
        <f>VLOOKUP(AH318,'2. list used packaging material'!$A:$D,4,FALSE)</f>
        <v>#N/A</v>
      </c>
      <c r="AJ318" s="3"/>
      <c r="AK318" s="1"/>
      <c r="AL318" s="56" t="e">
        <f>VLOOKUP(AK318,'2. list used packaging material'!$A:$D,4,FALSE)</f>
        <v>#N/A</v>
      </c>
      <c r="AM318" s="3"/>
    </row>
    <row r="319" spans="2:39" x14ac:dyDescent="0.25">
      <c r="B319" s="54"/>
      <c r="C319" s="55"/>
      <c r="D319" s="55"/>
      <c r="E319" s="55"/>
      <c r="F319" s="55"/>
      <c r="G319" s="55"/>
      <c r="H319" s="1"/>
      <c r="I319" s="56" t="e">
        <f>VLOOKUP(H319,'2. list used packaging material'!A:D,4,FALSE)</f>
        <v>#N/A</v>
      </c>
      <c r="J319" s="41"/>
      <c r="K319" s="3"/>
      <c r="L319" s="3"/>
      <c r="M319" s="3"/>
      <c r="N319" s="45"/>
      <c r="O319" s="49"/>
      <c r="P319" s="46"/>
      <c r="Q319" s="56" t="e">
        <f>VLOOKUP(P319,'2. list used packaging material'!$A:$D,4,FALSE)</f>
        <v>#N/A</v>
      </c>
      <c r="R319" s="3"/>
      <c r="S319" s="1"/>
      <c r="T319" s="56" t="e">
        <f>VLOOKUP(S319,'2. list used packaging material'!$A:$D,4,FALSE)</f>
        <v>#N/A</v>
      </c>
      <c r="U319" s="3"/>
      <c r="V319" s="1"/>
      <c r="W319" s="56" t="e">
        <f>VLOOKUP(V319,'2. list used packaging material'!$A:$D,4,FALSE)</f>
        <v>#N/A</v>
      </c>
      <c r="X319" s="3"/>
      <c r="Y319" s="1"/>
      <c r="Z319" s="56" t="e">
        <f>VLOOKUP(Y319,'2. list used packaging material'!$A:$D,4,FALSE)</f>
        <v>#N/A</v>
      </c>
      <c r="AA319" s="3"/>
      <c r="AB319" s="3"/>
      <c r="AC319" s="3"/>
      <c r="AD319" s="55"/>
      <c r="AE319" s="1"/>
      <c r="AF319" s="56" t="e">
        <f>VLOOKUP(AE319,'2. list used packaging material'!$A:$D,4,FALSE)</f>
        <v>#N/A</v>
      </c>
      <c r="AG319" s="3"/>
      <c r="AH319" s="1"/>
      <c r="AI319" s="56" t="e">
        <f>VLOOKUP(AH319,'2. list used packaging material'!$A:$D,4,FALSE)</f>
        <v>#N/A</v>
      </c>
      <c r="AJ319" s="3"/>
      <c r="AK319" s="1"/>
      <c r="AL319" s="56" t="e">
        <f>VLOOKUP(AK319,'2. list used packaging material'!$A:$D,4,FALSE)</f>
        <v>#N/A</v>
      </c>
      <c r="AM319" s="3"/>
    </row>
    <row r="320" spans="2:39" x14ac:dyDescent="0.25">
      <c r="B320" s="54"/>
      <c r="C320" s="55"/>
      <c r="D320" s="55"/>
      <c r="E320" s="55"/>
      <c r="F320" s="55"/>
      <c r="G320" s="55"/>
      <c r="H320" s="1"/>
      <c r="I320" s="56" t="e">
        <f>VLOOKUP(H320,'2. list used packaging material'!A:D,4,FALSE)</f>
        <v>#N/A</v>
      </c>
      <c r="J320" s="41"/>
      <c r="K320" s="3"/>
      <c r="L320" s="3"/>
      <c r="M320" s="3"/>
      <c r="N320" s="45"/>
      <c r="O320" s="49"/>
      <c r="P320" s="46"/>
      <c r="Q320" s="56" t="e">
        <f>VLOOKUP(P320,'2. list used packaging material'!$A:$D,4,FALSE)</f>
        <v>#N/A</v>
      </c>
      <c r="R320" s="3"/>
      <c r="S320" s="1"/>
      <c r="T320" s="56" t="e">
        <f>VLOOKUP(S320,'2. list used packaging material'!$A:$D,4,FALSE)</f>
        <v>#N/A</v>
      </c>
      <c r="U320" s="3"/>
      <c r="V320" s="1"/>
      <c r="W320" s="56" t="e">
        <f>VLOOKUP(V320,'2. list used packaging material'!$A:$D,4,FALSE)</f>
        <v>#N/A</v>
      </c>
      <c r="X320" s="3"/>
      <c r="Y320" s="1"/>
      <c r="Z320" s="56" t="e">
        <f>VLOOKUP(Y320,'2. list used packaging material'!$A:$D,4,FALSE)</f>
        <v>#N/A</v>
      </c>
      <c r="AA320" s="3"/>
      <c r="AB320" s="3"/>
      <c r="AC320" s="3"/>
      <c r="AD320" s="55"/>
      <c r="AE320" s="1"/>
      <c r="AF320" s="56" t="e">
        <f>VLOOKUP(AE320,'2. list used packaging material'!$A:$D,4,FALSE)</f>
        <v>#N/A</v>
      </c>
      <c r="AG320" s="3"/>
      <c r="AH320" s="1"/>
      <c r="AI320" s="56" t="e">
        <f>VLOOKUP(AH320,'2. list used packaging material'!$A:$D,4,FALSE)</f>
        <v>#N/A</v>
      </c>
      <c r="AJ320" s="3"/>
      <c r="AK320" s="1"/>
      <c r="AL320" s="56" t="e">
        <f>VLOOKUP(AK320,'2. list used packaging material'!$A:$D,4,FALSE)</f>
        <v>#N/A</v>
      </c>
      <c r="AM320" s="3"/>
    </row>
    <row r="321" spans="2:39" x14ac:dyDescent="0.25">
      <c r="B321" s="54"/>
      <c r="C321" s="55"/>
      <c r="D321" s="55"/>
      <c r="E321" s="55"/>
      <c r="F321" s="55"/>
      <c r="G321" s="55"/>
      <c r="H321" s="1"/>
      <c r="I321" s="56" t="e">
        <f>VLOOKUP(H321,'2. list used packaging material'!A:D,4,FALSE)</f>
        <v>#N/A</v>
      </c>
      <c r="J321" s="41"/>
      <c r="K321" s="3"/>
      <c r="L321" s="3"/>
      <c r="M321" s="3"/>
      <c r="N321" s="45"/>
      <c r="O321" s="49"/>
      <c r="P321" s="46"/>
      <c r="Q321" s="56" t="e">
        <f>VLOOKUP(P321,'2. list used packaging material'!$A:$D,4,FALSE)</f>
        <v>#N/A</v>
      </c>
      <c r="R321" s="3"/>
      <c r="S321" s="1"/>
      <c r="T321" s="56" t="e">
        <f>VLOOKUP(S321,'2. list used packaging material'!$A:$D,4,FALSE)</f>
        <v>#N/A</v>
      </c>
      <c r="U321" s="3"/>
      <c r="V321" s="1"/>
      <c r="W321" s="56" t="e">
        <f>VLOOKUP(V321,'2. list used packaging material'!$A:$D,4,FALSE)</f>
        <v>#N/A</v>
      </c>
      <c r="X321" s="3"/>
      <c r="Y321" s="1"/>
      <c r="Z321" s="56" t="e">
        <f>VLOOKUP(Y321,'2. list used packaging material'!$A:$D,4,FALSE)</f>
        <v>#N/A</v>
      </c>
      <c r="AA321" s="3"/>
      <c r="AB321" s="3"/>
      <c r="AC321" s="3"/>
      <c r="AD321" s="55"/>
      <c r="AE321" s="1"/>
      <c r="AF321" s="56" t="e">
        <f>VLOOKUP(AE321,'2. list used packaging material'!$A:$D,4,FALSE)</f>
        <v>#N/A</v>
      </c>
      <c r="AG321" s="3"/>
      <c r="AH321" s="1"/>
      <c r="AI321" s="56" t="e">
        <f>VLOOKUP(AH321,'2. list used packaging material'!$A:$D,4,FALSE)</f>
        <v>#N/A</v>
      </c>
      <c r="AJ321" s="3"/>
      <c r="AK321" s="1"/>
      <c r="AL321" s="56" t="e">
        <f>VLOOKUP(AK321,'2. list used packaging material'!$A:$D,4,FALSE)</f>
        <v>#N/A</v>
      </c>
      <c r="AM321" s="3"/>
    </row>
    <row r="322" spans="2:39" x14ac:dyDescent="0.25">
      <c r="B322" s="54"/>
      <c r="C322" s="55"/>
      <c r="D322" s="55"/>
      <c r="E322" s="55"/>
      <c r="F322" s="55"/>
      <c r="G322" s="55"/>
      <c r="H322" s="1"/>
      <c r="I322" s="56" t="e">
        <f>VLOOKUP(H322,'2. list used packaging material'!A:D,4,FALSE)</f>
        <v>#N/A</v>
      </c>
      <c r="J322" s="41"/>
      <c r="K322" s="3"/>
      <c r="L322" s="3"/>
      <c r="M322" s="3"/>
      <c r="N322" s="45"/>
      <c r="O322" s="49"/>
      <c r="P322" s="46"/>
      <c r="Q322" s="56" t="e">
        <f>VLOOKUP(P322,'2. list used packaging material'!$A:$D,4,FALSE)</f>
        <v>#N/A</v>
      </c>
      <c r="R322" s="3"/>
      <c r="S322" s="1"/>
      <c r="T322" s="56" t="e">
        <f>VLOOKUP(S322,'2. list used packaging material'!$A:$D,4,FALSE)</f>
        <v>#N/A</v>
      </c>
      <c r="U322" s="3"/>
      <c r="V322" s="1"/>
      <c r="W322" s="56" t="e">
        <f>VLOOKUP(V322,'2. list used packaging material'!$A:$D,4,FALSE)</f>
        <v>#N/A</v>
      </c>
      <c r="X322" s="3"/>
      <c r="Y322" s="1"/>
      <c r="Z322" s="56" t="e">
        <f>VLOOKUP(Y322,'2. list used packaging material'!$A:$D,4,FALSE)</f>
        <v>#N/A</v>
      </c>
      <c r="AA322" s="3"/>
      <c r="AB322" s="3"/>
      <c r="AC322" s="3"/>
      <c r="AD322" s="55"/>
      <c r="AE322" s="1"/>
      <c r="AF322" s="56" t="e">
        <f>VLOOKUP(AE322,'2. list used packaging material'!$A:$D,4,FALSE)</f>
        <v>#N/A</v>
      </c>
      <c r="AG322" s="3"/>
      <c r="AH322" s="1"/>
      <c r="AI322" s="56" t="e">
        <f>VLOOKUP(AH322,'2. list used packaging material'!$A:$D,4,FALSE)</f>
        <v>#N/A</v>
      </c>
      <c r="AJ322" s="3"/>
      <c r="AK322" s="1"/>
      <c r="AL322" s="56" t="e">
        <f>VLOOKUP(AK322,'2. list used packaging material'!$A:$D,4,FALSE)</f>
        <v>#N/A</v>
      </c>
      <c r="AM322" s="3"/>
    </row>
    <row r="323" spans="2:39" x14ac:dyDescent="0.25">
      <c r="B323" s="54"/>
      <c r="C323" s="55"/>
      <c r="D323" s="55"/>
      <c r="E323" s="55"/>
      <c r="F323" s="55"/>
      <c r="G323" s="55"/>
      <c r="H323" s="1"/>
      <c r="I323" s="56" t="e">
        <f>VLOOKUP(H323,'2. list used packaging material'!A:D,4,FALSE)</f>
        <v>#N/A</v>
      </c>
      <c r="J323" s="41"/>
      <c r="K323" s="3"/>
      <c r="L323" s="3"/>
      <c r="M323" s="3"/>
      <c r="N323" s="45"/>
      <c r="O323" s="49"/>
      <c r="P323" s="46"/>
      <c r="Q323" s="56" t="e">
        <f>VLOOKUP(P323,'2. list used packaging material'!$A:$D,4,FALSE)</f>
        <v>#N/A</v>
      </c>
      <c r="R323" s="3"/>
      <c r="S323" s="1"/>
      <c r="T323" s="56" t="e">
        <f>VLOOKUP(S323,'2. list used packaging material'!$A:$D,4,FALSE)</f>
        <v>#N/A</v>
      </c>
      <c r="U323" s="3"/>
      <c r="V323" s="1"/>
      <c r="W323" s="56" t="e">
        <f>VLOOKUP(V323,'2. list used packaging material'!$A:$D,4,FALSE)</f>
        <v>#N/A</v>
      </c>
      <c r="X323" s="3"/>
      <c r="Y323" s="1"/>
      <c r="Z323" s="56" t="e">
        <f>VLOOKUP(Y323,'2. list used packaging material'!$A:$D,4,FALSE)</f>
        <v>#N/A</v>
      </c>
      <c r="AA323" s="3"/>
      <c r="AB323" s="3"/>
      <c r="AC323" s="3"/>
      <c r="AD323" s="55"/>
      <c r="AE323" s="1"/>
      <c r="AF323" s="56" t="e">
        <f>VLOOKUP(AE323,'2. list used packaging material'!$A:$D,4,FALSE)</f>
        <v>#N/A</v>
      </c>
      <c r="AG323" s="3"/>
      <c r="AH323" s="1"/>
      <c r="AI323" s="56" t="e">
        <f>VLOOKUP(AH323,'2. list used packaging material'!$A:$D,4,FALSE)</f>
        <v>#N/A</v>
      </c>
      <c r="AJ323" s="3"/>
      <c r="AK323" s="1"/>
      <c r="AL323" s="56" t="e">
        <f>VLOOKUP(AK323,'2. list used packaging material'!$A:$D,4,FALSE)</f>
        <v>#N/A</v>
      </c>
      <c r="AM323" s="3"/>
    </row>
    <row r="324" spans="2:39" x14ac:dyDescent="0.25">
      <c r="B324" s="54"/>
      <c r="C324" s="55"/>
      <c r="D324" s="55"/>
      <c r="E324" s="55"/>
      <c r="F324" s="55"/>
      <c r="G324" s="55"/>
      <c r="H324" s="1"/>
      <c r="I324" s="56" t="e">
        <f>VLOOKUP(H324,'2. list used packaging material'!A:D,4,FALSE)</f>
        <v>#N/A</v>
      </c>
      <c r="J324" s="41"/>
      <c r="K324" s="3"/>
      <c r="L324" s="3"/>
      <c r="M324" s="3"/>
      <c r="N324" s="45"/>
      <c r="O324" s="49"/>
      <c r="P324" s="46"/>
      <c r="Q324" s="56" t="e">
        <f>VLOOKUP(P324,'2. list used packaging material'!$A:$D,4,FALSE)</f>
        <v>#N/A</v>
      </c>
      <c r="R324" s="3"/>
      <c r="S324" s="1"/>
      <c r="T324" s="56" t="e">
        <f>VLOOKUP(S324,'2. list used packaging material'!$A:$D,4,FALSE)</f>
        <v>#N/A</v>
      </c>
      <c r="U324" s="3"/>
      <c r="V324" s="1"/>
      <c r="W324" s="56" t="e">
        <f>VLOOKUP(V324,'2. list used packaging material'!$A:$D,4,FALSE)</f>
        <v>#N/A</v>
      </c>
      <c r="X324" s="3"/>
      <c r="Y324" s="1"/>
      <c r="Z324" s="56" t="e">
        <f>VLOOKUP(Y324,'2. list used packaging material'!$A:$D,4,FALSE)</f>
        <v>#N/A</v>
      </c>
      <c r="AA324" s="3"/>
      <c r="AB324" s="3"/>
      <c r="AC324" s="3"/>
      <c r="AD324" s="55"/>
      <c r="AE324" s="1"/>
      <c r="AF324" s="56" t="e">
        <f>VLOOKUP(AE324,'2. list used packaging material'!$A:$D,4,FALSE)</f>
        <v>#N/A</v>
      </c>
      <c r="AG324" s="3"/>
      <c r="AH324" s="1"/>
      <c r="AI324" s="56" t="e">
        <f>VLOOKUP(AH324,'2. list used packaging material'!$A:$D,4,FALSE)</f>
        <v>#N/A</v>
      </c>
      <c r="AJ324" s="3"/>
      <c r="AK324" s="1"/>
      <c r="AL324" s="56" t="e">
        <f>VLOOKUP(AK324,'2. list used packaging material'!$A:$D,4,FALSE)</f>
        <v>#N/A</v>
      </c>
      <c r="AM324" s="3"/>
    </row>
    <row r="325" spans="2:39" x14ac:dyDescent="0.25">
      <c r="B325" s="54"/>
      <c r="C325" s="55"/>
      <c r="D325" s="55"/>
      <c r="E325" s="55"/>
      <c r="F325" s="55"/>
      <c r="G325" s="55"/>
      <c r="H325" s="1"/>
      <c r="I325" s="56" t="e">
        <f>VLOOKUP(H325,'2. list used packaging material'!A:D,4,FALSE)</f>
        <v>#N/A</v>
      </c>
      <c r="J325" s="41"/>
      <c r="K325" s="3"/>
      <c r="L325" s="3"/>
      <c r="M325" s="3"/>
      <c r="N325" s="45"/>
      <c r="O325" s="49"/>
      <c r="P325" s="46"/>
      <c r="Q325" s="56" t="e">
        <f>VLOOKUP(P325,'2. list used packaging material'!$A:$D,4,FALSE)</f>
        <v>#N/A</v>
      </c>
      <c r="R325" s="3"/>
      <c r="S325" s="1"/>
      <c r="T325" s="56" t="e">
        <f>VLOOKUP(S325,'2. list used packaging material'!$A:$D,4,FALSE)</f>
        <v>#N/A</v>
      </c>
      <c r="U325" s="3"/>
      <c r="V325" s="1"/>
      <c r="W325" s="56" t="e">
        <f>VLOOKUP(V325,'2. list used packaging material'!$A:$D,4,FALSE)</f>
        <v>#N/A</v>
      </c>
      <c r="X325" s="3"/>
      <c r="Y325" s="1"/>
      <c r="Z325" s="56" t="e">
        <f>VLOOKUP(Y325,'2. list used packaging material'!$A:$D,4,FALSE)</f>
        <v>#N/A</v>
      </c>
      <c r="AA325" s="3"/>
      <c r="AB325" s="3"/>
      <c r="AC325" s="3"/>
      <c r="AD325" s="55"/>
      <c r="AE325" s="1"/>
      <c r="AF325" s="56" t="e">
        <f>VLOOKUP(AE325,'2. list used packaging material'!$A:$D,4,FALSE)</f>
        <v>#N/A</v>
      </c>
      <c r="AG325" s="3"/>
      <c r="AH325" s="1"/>
      <c r="AI325" s="56" t="e">
        <f>VLOOKUP(AH325,'2. list used packaging material'!$A:$D,4,FALSE)</f>
        <v>#N/A</v>
      </c>
      <c r="AJ325" s="3"/>
      <c r="AK325" s="1"/>
      <c r="AL325" s="56" t="e">
        <f>VLOOKUP(AK325,'2. list used packaging material'!$A:$D,4,FALSE)</f>
        <v>#N/A</v>
      </c>
      <c r="AM325" s="3"/>
    </row>
    <row r="326" spans="2:39" x14ac:dyDescent="0.25">
      <c r="B326" s="54"/>
      <c r="C326" s="55"/>
      <c r="D326" s="55"/>
      <c r="E326" s="55"/>
      <c r="F326" s="55"/>
      <c r="G326" s="55"/>
      <c r="H326" s="1"/>
      <c r="I326" s="56" t="e">
        <f>VLOOKUP(H326,'2. list used packaging material'!A:D,4,FALSE)</f>
        <v>#N/A</v>
      </c>
      <c r="J326" s="41"/>
      <c r="K326" s="3"/>
      <c r="L326" s="3"/>
      <c r="M326" s="3"/>
      <c r="N326" s="45"/>
      <c r="O326" s="49"/>
      <c r="P326" s="46"/>
      <c r="Q326" s="56" t="e">
        <f>VLOOKUP(P326,'2. list used packaging material'!$A:$D,4,FALSE)</f>
        <v>#N/A</v>
      </c>
      <c r="R326" s="3"/>
      <c r="S326" s="1"/>
      <c r="T326" s="56" t="e">
        <f>VLOOKUP(S326,'2. list used packaging material'!$A:$D,4,FALSE)</f>
        <v>#N/A</v>
      </c>
      <c r="U326" s="3"/>
      <c r="V326" s="1"/>
      <c r="W326" s="56" t="e">
        <f>VLOOKUP(V326,'2. list used packaging material'!$A:$D,4,FALSE)</f>
        <v>#N/A</v>
      </c>
      <c r="X326" s="3"/>
      <c r="Y326" s="1"/>
      <c r="Z326" s="56" t="e">
        <f>VLOOKUP(Y326,'2. list used packaging material'!$A:$D,4,FALSE)</f>
        <v>#N/A</v>
      </c>
      <c r="AA326" s="3"/>
      <c r="AB326" s="3"/>
      <c r="AC326" s="3"/>
      <c r="AD326" s="55"/>
      <c r="AE326" s="1"/>
      <c r="AF326" s="56" t="e">
        <f>VLOOKUP(AE326,'2. list used packaging material'!$A:$D,4,FALSE)</f>
        <v>#N/A</v>
      </c>
      <c r="AG326" s="3"/>
      <c r="AH326" s="1"/>
      <c r="AI326" s="56" t="e">
        <f>VLOOKUP(AH326,'2. list used packaging material'!$A:$D,4,FALSE)</f>
        <v>#N/A</v>
      </c>
      <c r="AJ326" s="3"/>
      <c r="AK326" s="1"/>
      <c r="AL326" s="56" t="e">
        <f>VLOOKUP(AK326,'2. list used packaging material'!$A:$D,4,FALSE)</f>
        <v>#N/A</v>
      </c>
      <c r="AM326" s="3"/>
    </row>
    <row r="327" spans="2:39" x14ac:dyDescent="0.25">
      <c r="B327" s="54"/>
      <c r="C327" s="55"/>
      <c r="D327" s="55"/>
      <c r="E327" s="55"/>
      <c r="F327" s="55"/>
      <c r="G327" s="55"/>
      <c r="H327" s="1"/>
      <c r="I327" s="56" t="e">
        <f>VLOOKUP(H327,'2. list used packaging material'!A:D,4,FALSE)</f>
        <v>#N/A</v>
      </c>
      <c r="J327" s="41"/>
      <c r="K327" s="3"/>
      <c r="L327" s="3"/>
      <c r="M327" s="3"/>
      <c r="N327" s="45"/>
      <c r="O327" s="49"/>
      <c r="P327" s="46"/>
      <c r="Q327" s="56" t="e">
        <f>VLOOKUP(P327,'2. list used packaging material'!$A:$D,4,FALSE)</f>
        <v>#N/A</v>
      </c>
      <c r="R327" s="3"/>
      <c r="S327" s="1"/>
      <c r="T327" s="56" t="e">
        <f>VLOOKUP(S327,'2. list used packaging material'!$A:$D,4,FALSE)</f>
        <v>#N/A</v>
      </c>
      <c r="U327" s="3"/>
      <c r="V327" s="1"/>
      <c r="W327" s="56" t="e">
        <f>VLOOKUP(V327,'2. list used packaging material'!$A:$D,4,FALSE)</f>
        <v>#N/A</v>
      </c>
      <c r="X327" s="3"/>
      <c r="Y327" s="1"/>
      <c r="Z327" s="56" t="e">
        <f>VLOOKUP(Y327,'2. list used packaging material'!$A:$D,4,FALSE)</f>
        <v>#N/A</v>
      </c>
      <c r="AA327" s="3"/>
      <c r="AB327" s="3"/>
      <c r="AC327" s="3"/>
      <c r="AD327" s="55"/>
      <c r="AE327" s="1"/>
      <c r="AF327" s="56" t="e">
        <f>VLOOKUP(AE327,'2. list used packaging material'!$A:$D,4,FALSE)</f>
        <v>#N/A</v>
      </c>
      <c r="AG327" s="3"/>
      <c r="AH327" s="1"/>
      <c r="AI327" s="56" t="e">
        <f>VLOOKUP(AH327,'2. list used packaging material'!$A:$D,4,FALSE)</f>
        <v>#N/A</v>
      </c>
      <c r="AJ327" s="3"/>
      <c r="AK327" s="1"/>
      <c r="AL327" s="56" t="e">
        <f>VLOOKUP(AK327,'2. list used packaging material'!$A:$D,4,FALSE)</f>
        <v>#N/A</v>
      </c>
      <c r="AM327" s="3"/>
    </row>
    <row r="328" spans="2:39" x14ac:dyDescent="0.25">
      <c r="B328" s="54"/>
      <c r="C328" s="55"/>
      <c r="D328" s="55"/>
      <c r="E328" s="55"/>
      <c r="F328" s="55"/>
      <c r="G328" s="55"/>
      <c r="H328" s="1"/>
      <c r="I328" s="56" t="e">
        <f>VLOOKUP(H328,'2. list used packaging material'!A:D,4,FALSE)</f>
        <v>#N/A</v>
      </c>
      <c r="J328" s="41"/>
      <c r="K328" s="3"/>
      <c r="L328" s="3"/>
      <c r="M328" s="3"/>
      <c r="N328" s="45"/>
      <c r="O328" s="49"/>
      <c r="P328" s="46"/>
      <c r="Q328" s="56" t="e">
        <f>VLOOKUP(P328,'2. list used packaging material'!$A:$D,4,FALSE)</f>
        <v>#N/A</v>
      </c>
      <c r="R328" s="3"/>
      <c r="S328" s="1"/>
      <c r="T328" s="56" t="e">
        <f>VLOOKUP(S328,'2. list used packaging material'!$A:$D,4,FALSE)</f>
        <v>#N/A</v>
      </c>
      <c r="U328" s="3"/>
      <c r="V328" s="1"/>
      <c r="W328" s="56" t="e">
        <f>VLOOKUP(V328,'2. list used packaging material'!$A:$D,4,FALSE)</f>
        <v>#N/A</v>
      </c>
      <c r="X328" s="3"/>
      <c r="Y328" s="1"/>
      <c r="Z328" s="56" t="e">
        <f>VLOOKUP(Y328,'2. list used packaging material'!$A:$D,4,FALSE)</f>
        <v>#N/A</v>
      </c>
      <c r="AA328" s="3"/>
      <c r="AB328" s="3"/>
      <c r="AC328" s="3"/>
      <c r="AD328" s="55"/>
      <c r="AE328" s="1"/>
      <c r="AF328" s="56" t="e">
        <f>VLOOKUP(AE328,'2. list used packaging material'!$A:$D,4,FALSE)</f>
        <v>#N/A</v>
      </c>
      <c r="AG328" s="3"/>
      <c r="AH328" s="1"/>
      <c r="AI328" s="56" t="e">
        <f>VLOOKUP(AH328,'2. list used packaging material'!$A:$D,4,FALSE)</f>
        <v>#N/A</v>
      </c>
      <c r="AJ328" s="3"/>
      <c r="AK328" s="1"/>
      <c r="AL328" s="56" t="e">
        <f>VLOOKUP(AK328,'2. list used packaging material'!$A:$D,4,FALSE)</f>
        <v>#N/A</v>
      </c>
      <c r="AM328" s="3"/>
    </row>
    <row r="329" spans="2:39" x14ac:dyDescent="0.25">
      <c r="B329" s="54"/>
      <c r="C329" s="55"/>
      <c r="D329" s="55"/>
      <c r="E329" s="55"/>
      <c r="F329" s="55"/>
      <c r="G329" s="55"/>
      <c r="H329" s="1"/>
      <c r="I329" s="56" t="e">
        <f>VLOOKUP(H329,'2. list used packaging material'!A:D,4,FALSE)</f>
        <v>#N/A</v>
      </c>
      <c r="J329" s="41"/>
      <c r="K329" s="3"/>
      <c r="L329" s="3"/>
      <c r="M329" s="3"/>
      <c r="N329" s="45"/>
      <c r="O329" s="49"/>
      <c r="P329" s="46"/>
      <c r="Q329" s="56" t="e">
        <f>VLOOKUP(P329,'2. list used packaging material'!$A:$D,4,FALSE)</f>
        <v>#N/A</v>
      </c>
      <c r="R329" s="3"/>
      <c r="S329" s="1"/>
      <c r="T329" s="56" t="e">
        <f>VLOOKUP(S329,'2. list used packaging material'!$A:$D,4,FALSE)</f>
        <v>#N/A</v>
      </c>
      <c r="U329" s="3"/>
      <c r="V329" s="1"/>
      <c r="W329" s="56" t="e">
        <f>VLOOKUP(V329,'2. list used packaging material'!$A:$D,4,FALSE)</f>
        <v>#N/A</v>
      </c>
      <c r="X329" s="3"/>
      <c r="Y329" s="1"/>
      <c r="Z329" s="56" t="e">
        <f>VLOOKUP(Y329,'2. list used packaging material'!$A:$D,4,FALSE)</f>
        <v>#N/A</v>
      </c>
      <c r="AA329" s="3"/>
      <c r="AB329" s="3"/>
      <c r="AC329" s="3"/>
      <c r="AD329" s="55"/>
      <c r="AE329" s="1"/>
      <c r="AF329" s="56" t="e">
        <f>VLOOKUP(AE329,'2. list used packaging material'!$A:$D,4,FALSE)</f>
        <v>#N/A</v>
      </c>
      <c r="AG329" s="3"/>
      <c r="AH329" s="1"/>
      <c r="AI329" s="56" t="e">
        <f>VLOOKUP(AH329,'2. list used packaging material'!$A:$D,4,FALSE)</f>
        <v>#N/A</v>
      </c>
      <c r="AJ329" s="3"/>
      <c r="AK329" s="1"/>
      <c r="AL329" s="56" t="e">
        <f>VLOOKUP(AK329,'2. list used packaging material'!$A:$D,4,FALSE)</f>
        <v>#N/A</v>
      </c>
      <c r="AM329" s="3"/>
    </row>
    <row r="330" spans="2:39" x14ac:dyDescent="0.25">
      <c r="B330" s="54"/>
      <c r="C330" s="55"/>
      <c r="D330" s="55"/>
      <c r="E330" s="55"/>
      <c r="F330" s="55"/>
      <c r="G330" s="55"/>
      <c r="H330" s="1"/>
      <c r="I330" s="56" t="e">
        <f>VLOOKUP(H330,'2. list used packaging material'!A:D,4,FALSE)</f>
        <v>#N/A</v>
      </c>
      <c r="J330" s="41"/>
      <c r="K330" s="3"/>
      <c r="L330" s="3"/>
      <c r="M330" s="3"/>
      <c r="N330" s="45"/>
      <c r="O330" s="49"/>
      <c r="P330" s="46"/>
      <c r="Q330" s="56" t="e">
        <f>VLOOKUP(P330,'2. list used packaging material'!$A:$D,4,FALSE)</f>
        <v>#N/A</v>
      </c>
      <c r="R330" s="3"/>
      <c r="S330" s="1"/>
      <c r="T330" s="56" t="e">
        <f>VLOOKUP(S330,'2. list used packaging material'!$A:$D,4,FALSE)</f>
        <v>#N/A</v>
      </c>
      <c r="U330" s="3"/>
      <c r="V330" s="1"/>
      <c r="W330" s="56" t="e">
        <f>VLOOKUP(V330,'2. list used packaging material'!$A:$D,4,FALSE)</f>
        <v>#N/A</v>
      </c>
      <c r="X330" s="3"/>
      <c r="Y330" s="1"/>
      <c r="Z330" s="56" t="e">
        <f>VLOOKUP(Y330,'2. list used packaging material'!$A:$D,4,FALSE)</f>
        <v>#N/A</v>
      </c>
      <c r="AA330" s="3"/>
      <c r="AB330" s="3"/>
      <c r="AC330" s="3"/>
      <c r="AD330" s="55"/>
      <c r="AE330" s="1"/>
      <c r="AF330" s="56" t="e">
        <f>VLOOKUP(AE330,'2. list used packaging material'!$A:$D,4,FALSE)</f>
        <v>#N/A</v>
      </c>
      <c r="AG330" s="3"/>
      <c r="AH330" s="1"/>
      <c r="AI330" s="56" t="e">
        <f>VLOOKUP(AH330,'2. list used packaging material'!$A:$D,4,FALSE)</f>
        <v>#N/A</v>
      </c>
      <c r="AJ330" s="3"/>
      <c r="AK330" s="1"/>
      <c r="AL330" s="56" t="e">
        <f>VLOOKUP(AK330,'2. list used packaging material'!$A:$D,4,FALSE)</f>
        <v>#N/A</v>
      </c>
      <c r="AM330" s="3"/>
    </row>
    <row r="331" spans="2:39" x14ac:dyDescent="0.25">
      <c r="B331" s="54"/>
      <c r="C331" s="55"/>
      <c r="D331" s="55"/>
      <c r="E331" s="55"/>
      <c r="F331" s="55"/>
      <c r="G331" s="55"/>
      <c r="H331" s="1"/>
      <c r="I331" s="56" t="e">
        <f>VLOOKUP(H331,'2. list used packaging material'!A:D,4,FALSE)</f>
        <v>#N/A</v>
      </c>
      <c r="J331" s="41"/>
      <c r="K331" s="3"/>
      <c r="L331" s="3"/>
      <c r="M331" s="3"/>
      <c r="N331" s="45"/>
      <c r="O331" s="49"/>
      <c r="P331" s="46"/>
      <c r="Q331" s="56" t="e">
        <f>VLOOKUP(P331,'2. list used packaging material'!$A:$D,4,FALSE)</f>
        <v>#N/A</v>
      </c>
      <c r="R331" s="3"/>
      <c r="S331" s="1"/>
      <c r="T331" s="56" t="e">
        <f>VLOOKUP(S331,'2. list used packaging material'!$A:$D,4,FALSE)</f>
        <v>#N/A</v>
      </c>
      <c r="U331" s="3"/>
      <c r="V331" s="1"/>
      <c r="W331" s="56" t="e">
        <f>VLOOKUP(V331,'2. list used packaging material'!$A:$D,4,FALSE)</f>
        <v>#N/A</v>
      </c>
      <c r="X331" s="3"/>
      <c r="Y331" s="1"/>
      <c r="Z331" s="56" t="e">
        <f>VLOOKUP(Y331,'2. list used packaging material'!$A:$D,4,FALSE)</f>
        <v>#N/A</v>
      </c>
      <c r="AA331" s="3"/>
      <c r="AB331" s="3"/>
      <c r="AC331" s="3"/>
      <c r="AD331" s="55"/>
      <c r="AE331" s="1"/>
      <c r="AF331" s="56" t="e">
        <f>VLOOKUP(AE331,'2. list used packaging material'!$A:$D,4,FALSE)</f>
        <v>#N/A</v>
      </c>
      <c r="AG331" s="3"/>
      <c r="AH331" s="1"/>
      <c r="AI331" s="56" t="e">
        <f>VLOOKUP(AH331,'2. list used packaging material'!$A:$D,4,FALSE)</f>
        <v>#N/A</v>
      </c>
      <c r="AJ331" s="3"/>
      <c r="AK331" s="1"/>
      <c r="AL331" s="56" t="e">
        <f>VLOOKUP(AK331,'2. list used packaging material'!$A:$D,4,FALSE)</f>
        <v>#N/A</v>
      </c>
      <c r="AM331" s="3"/>
    </row>
    <row r="332" spans="2:39" x14ac:dyDescent="0.25">
      <c r="B332" s="54"/>
      <c r="C332" s="55"/>
      <c r="D332" s="55"/>
      <c r="E332" s="55"/>
      <c r="F332" s="55"/>
      <c r="G332" s="55"/>
      <c r="H332" s="1"/>
      <c r="I332" s="56" t="e">
        <f>VLOOKUP(H332,'2. list used packaging material'!A:D,4,FALSE)</f>
        <v>#N/A</v>
      </c>
      <c r="J332" s="41"/>
      <c r="K332" s="3"/>
      <c r="L332" s="3"/>
      <c r="M332" s="3"/>
      <c r="N332" s="45"/>
      <c r="O332" s="49"/>
      <c r="P332" s="46"/>
      <c r="Q332" s="56" t="e">
        <f>VLOOKUP(P332,'2. list used packaging material'!$A:$D,4,FALSE)</f>
        <v>#N/A</v>
      </c>
      <c r="R332" s="3"/>
      <c r="S332" s="1"/>
      <c r="T332" s="56" t="e">
        <f>VLOOKUP(S332,'2. list used packaging material'!$A:$D,4,FALSE)</f>
        <v>#N/A</v>
      </c>
      <c r="U332" s="3"/>
      <c r="V332" s="1"/>
      <c r="W332" s="56" t="e">
        <f>VLOOKUP(V332,'2. list used packaging material'!$A:$D,4,FALSE)</f>
        <v>#N/A</v>
      </c>
      <c r="X332" s="3"/>
      <c r="Y332" s="1"/>
      <c r="Z332" s="56" t="e">
        <f>VLOOKUP(Y332,'2. list used packaging material'!$A:$D,4,FALSE)</f>
        <v>#N/A</v>
      </c>
      <c r="AA332" s="3"/>
      <c r="AB332" s="3"/>
      <c r="AC332" s="3"/>
      <c r="AD332" s="55"/>
      <c r="AE332" s="1"/>
      <c r="AF332" s="56" t="e">
        <f>VLOOKUP(AE332,'2. list used packaging material'!$A:$D,4,FALSE)</f>
        <v>#N/A</v>
      </c>
      <c r="AG332" s="3"/>
      <c r="AH332" s="1"/>
      <c r="AI332" s="56" t="e">
        <f>VLOOKUP(AH332,'2. list used packaging material'!$A:$D,4,FALSE)</f>
        <v>#N/A</v>
      </c>
      <c r="AJ332" s="3"/>
      <c r="AK332" s="1"/>
      <c r="AL332" s="56" t="e">
        <f>VLOOKUP(AK332,'2. list used packaging material'!$A:$D,4,FALSE)</f>
        <v>#N/A</v>
      </c>
      <c r="AM332" s="3"/>
    </row>
    <row r="333" spans="2:39" x14ac:dyDescent="0.25">
      <c r="B333" s="54"/>
      <c r="C333" s="55"/>
      <c r="D333" s="55"/>
      <c r="E333" s="55"/>
      <c r="F333" s="55"/>
      <c r="G333" s="55"/>
      <c r="H333" s="1"/>
      <c r="I333" s="56" t="e">
        <f>VLOOKUP(H333,'2. list used packaging material'!A:D,4,FALSE)</f>
        <v>#N/A</v>
      </c>
      <c r="J333" s="41"/>
      <c r="K333" s="3"/>
      <c r="L333" s="3"/>
      <c r="M333" s="3"/>
      <c r="N333" s="45"/>
      <c r="O333" s="49"/>
      <c r="P333" s="46"/>
      <c r="Q333" s="56" t="e">
        <f>VLOOKUP(P333,'2. list used packaging material'!$A:$D,4,FALSE)</f>
        <v>#N/A</v>
      </c>
      <c r="R333" s="3"/>
      <c r="S333" s="1"/>
      <c r="T333" s="56" t="e">
        <f>VLOOKUP(S333,'2. list used packaging material'!$A:$D,4,FALSE)</f>
        <v>#N/A</v>
      </c>
      <c r="U333" s="3"/>
      <c r="V333" s="1"/>
      <c r="W333" s="56" t="e">
        <f>VLOOKUP(V333,'2. list used packaging material'!$A:$D,4,FALSE)</f>
        <v>#N/A</v>
      </c>
      <c r="X333" s="3"/>
      <c r="Y333" s="1"/>
      <c r="Z333" s="56" t="e">
        <f>VLOOKUP(Y333,'2. list used packaging material'!$A:$D,4,FALSE)</f>
        <v>#N/A</v>
      </c>
      <c r="AA333" s="3"/>
      <c r="AB333" s="3"/>
      <c r="AC333" s="3"/>
      <c r="AD333" s="55"/>
      <c r="AE333" s="1"/>
      <c r="AF333" s="56" t="e">
        <f>VLOOKUP(AE333,'2. list used packaging material'!$A:$D,4,FALSE)</f>
        <v>#N/A</v>
      </c>
      <c r="AG333" s="3"/>
      <c r="AH333" s="1"/>
      <c r="AI333" s="56" t="e">
        <f>VLOOKUP(AH333,'2. list used packaging material'!$A:$D,4,FALSE)</f>
        <v>#N/A</v>
      </c>
      <c r="AJ333" s="3"/>
      <c r="AK333" s="1"/>
      <c r="AL333" s="56" t="e">
        <f>VLOOKUP(AK333,'2. list used packaging material'!$A:$D,4,FALSE)</f>
        <v>#N/A</v>
      </c>
      <c r="AM333" s="3"/>
    </row>
    <row r="334" spans="2:39" x14ac:dyDescent="0.25">
      <c r="B334" s="54"/>
      <c r="C334" s="55"/>
      <c r="D334" s="55"/>
      <c r="E334" s="55"/>
      <c r="F334" s="55"/>
      <c r="G334" s="55"/>
      <c r="H334" s="1"/>
      <c r="I334" s="56" t="e">
        <f>VLOOKUP(H334,'2. list used packaging material'!A:D,4,FALSE)</f>
        <v>#N/A</v>
      </c>
      <c r="J334" s="41"/>
      <c r="K334" s="3"/>
      <c r="L334" s="3"/>
      <c r="M334" s="3"/>
      <c r="N334" s="45"/>
      <c r="O334" s="49"/>
      <c r="P334" s="46"/>
      <c r="Q334" s="56" t="e">
        <f>VLOOKUP(P334,'2. list used packaging material'!$A:$D,4,FALSE)</f>
        <v>#N/A</v>
      </c>
      <c r="R334" s="3"/>
      <c r="S334" s="1"/>
      <c r="T334" s="56" t="e">
        <f>VLOOKUP(S334,'2. list used packaging material'!$A:$D,4,FALSE)</f>
        <v>#N/A</v>
      </c>
      <c r="U334" s="3"/>
      <c r="V334" s="1"/>
      <c r="W334" s="56" t="e">
        <f>VLOOKUP(V334,'2. list used packaging material'!$A:$D,4,FALSE)</f>
        <v>#N/A</v>
      </c>
      <c r="X334" s="3"/>
      <c r="Y334" s="1"/>
      <c r="Z334" s="56" t="e">
        <f>VLOOKUP(Y334,'2. list used packaging material'!$A:$D,4,FALSE)</f>
        <v>#N/A</v>
      </c>
      <c r="AA334" s="3"/>
      <c r="AB334" s="3"/>
      <c r="AC334" s="3"/>
      <c r="AD334" s="55"/>
      <c r="AE334" s="1"/>
      <c r="AF334" s="56" t="e">
        <f>VLOOKUP(AE334,'2. list used packaging material'!$A:$D,4,FALSE)</f>
        <v>#N/A</v>
      </c>
      <c r="AG334" s="3"/>
      <c r="AH334" s="1"/>
      <c r="AI334" s="56" t="e">
        <f>VLOOKUP(AH334,'2. list used packaging material'!$A:$D,4,FALSE)</f>
        <v>#N/A</v>
      </c>
      <c r="AJ334" s="3"/>
      <c r="AK334" s="1"/>
      <c r="AL334" s="56" t="e">
        <f>VLOOKUP(AK334,'2. list used packaging material'!$A:$D,4,FALSE)</f>
        <v>#N/A</v>
      </c>
      <c r="AM334" s="3"/>
    </row>
    <row r="335" spans="2:39" x14ac:dyDescent="0.25">
      <c r="B335" s="54"/>
      <c r="C335" s="55"/>
      <c r="D335" s="55"/>
      <c r="E335" s="55"/>
      <c r="F335" s="55"/>
      <c r="G335" s="55"/>
      <c r="H335" s="1"/>
      <c r="I335" s="56" t="e">
        <f>VLOOKUP(H335,'2. list used packaging material'!A:D,4,FALSE)</f>
        <v>#N/A</v>
      </c>
      <c r="J335" s="41"/>
      <c r="K335" s="3"/>
      <c r="L335" s="3"/>
      <c r="M335" s="3"/>
      <c r="N335" s="45"/>
      <c r="O335" s="49"/>
      <c r="P335" s="46"/>
      <c r="Q335" s="56" t="e">
        <f>VLOOKUP(P335,'2. list used packaging material'!$A:$D,4,FALSE)</f>
        <v>#N/A</v>
      </c>
      <c r="R335" s="3"/>
      <c r="S335" s="1"/>
      <c r="T335" s="56" t="e">
        <f>VLOOKUP(S335,'2. list used packaging material'!$A:$D,4,FALSE)</f>
        <v>#N/A</v>
      </c>
      <c r="U335" s="3"/>
      <c r="V335" s="1"/>
      <c r="W335" s="56" t="e">
        <f>VLOOKUP(V335,'2. list used packaging material'!$A:$D,4,FALSE)</f>
        <v>#N/A</v>
      </c>
      <c r="X335" s="3"/>
      <c r="Y335" s="1"/>
      <c r="Z335" s="56" t="e">
        <f>VLOOKUP(Y335,'2. list used packaging material'!$A:$D,4,FALSE)</f>
        <v>#N/A</v>
      </c>
      <c r="AA335" s="3"/>
      <c r="AB335" s="3"/>
      <c r="AC335" s="3"/>
      <c r="AD335" s="55"/>
      <c r="AE335" s="1"/>
      <c r="AF335" s="56" t="e">
        <f>VLOOKUP(AE335,'2. list used packaging material'!$A:$D,4,FALSE)</f>
        <v>#N/A</v>
      </c>
      <c r="AG335" s="3"/>
      <c r="AH335" s="1"/>
      <c r="AI335" s="56" t="e">
        <f>VLOOKUP(AH335,'2. list used packaging material'!$A:$D,4,FALSE)</f>
        <v>#N/A</v>
      </c>
      <c r="AJ335" s="3"/>
      <c r="AK335" s="1"/>
      <c r="AL335" s="56" t="e">
        <f>VLOOKUP(AK335,'2. list used packaging material'!$A:$D,4,FALSE)</f>
        <v>#N/A</v>
      </c>
      <c r="AM335" s="3"/>
    </row>
    <row r="336" spans="2:39" x14ac:dyDescent="0.25">
      <c r="B336" s="54"/>
      <c r="C336" s="55"/>
      <c r="D336" s="55"/>
      <c r="E336" s="55"/>
      <c r="F336" s="55"/>
      <c r="G336" s="55"/>
      <c r="H336" s="1"/>
      <c r="I336" s="56" t="e">
        <f>VLOOKUP(H336,'2. list used packaging material'!A:D,4,FALSE)</f>
        <v>#N/A</v>
      </c>
      <c r="J336" s="41"/>
      <c r="K336" s="3"/>
      <c r="L336" s="3"/>
      <c r="M336" s="3"/>
      <c r="N336" s="45"/>
      <c r="O336" s="49"/>
      <c r="P336" s="46"/>
      <c r="Q336" s="56" t="e">
        <f>VLOOKUP(P336,'2. list used packaging material'!$A:$D,4,FALSE)</f>
        <v>#N/A</v>
      </c>
      <c r="R336" s="3"/>
      <c r="S336" s="1"/>
      <c r="T336" s="56" t="e">
        <f>VLOOKUP(S336,'2. list used packaging material'!$A:$D,4,FALSE)</f>
        <v>#N/A</v>
      </c>
      <c r="U336" s="3"/>
      <c r="V336" s="1"/>
      <c r="W336" s="56" t="e">
        <f>VLOOKUP(V336,'2. list used packaging material'!$A:$D,4,FALSE)</f>
        <v>#N/A</v>
      </c>
      <c r="X336" s="3"/>
      <c r="Y336" s="1"/>
      <c r="Z336" s="56" t="e">
        <f>VLOOKUP(Y336,'2. list used packaging material'!$A:$D,4,FALSE)</f>
        <v>#N/A</v>
      </c>
      <c r="AA336" s="3"/>
      <c r="AB336" s="3"/>
      <c r="AC336" s="3"/>
      <c r="AD336" s="55"/>
      <c r="AE336" s="1"/>
      <c r="AF336" s="56" t="e">
        <f>VLOOKUP(AE336,'2. list used packaging material'!$A:$D,4,FALSE)</f>
        <v>#N/A</v>
      </c>
      <c r="AG336" s="3"/>
      <c r="AH336" s="1"/>
      <c r="AI336" s="56" t="e">
        <f>VLOOKUP(AH336,'2. list used packaging material'!$A:$D,4,FALSE)</f>
        <v>#N/A</v>
      </c>
      <c r="AJ336" s="3"/>
      <c r="AK336" s="1"/>
      <c r="AL336" s="56" t="e">
        <f>VLOOKUP(AK336,'2. list used packaging material'!$A:$D,4,FALSE)</f>
        <v>#N/A</v>
      </c>
      <c r="AM336" s="3"/>
    </row>
    <row r="337" spans="2:39" x14ac:dyDescent="0.25">
      <c r="B337" s="54"/>
      <c r="C337" s="55"/>
      <c r="D337" s="55"/>
      <c r="E337" s="55"/>
      <c r="F337" s="55"/>
      <c r="G337" s="55"/>
      <c r="H337" s="1"/>
      <c r="I337" s="56" t="e">
        <f>VLOOKUP(H337,'2. list used packaging material'!A:D,4,FALSE)</f>
        <v>#N/A</v>
      </c>
      <c r="J337" s="41"/>
      <c r="K337" s="3"/>
      <c r="L337" s="3"/>
      <c r="M337" s="3"/>
      <c r="N337" s="45"/>
      <c r="O337" s="49"/>
      <c r="P337" s="46"/>
      <c r="Q337" s="56" t="e">
        <f>VLOOKUP(P337,'2. list used packaging material'!$A:$D,4,FALSE)</f>
        <v>#N/A</v>
      </c>
      <c r="R337" s="3"/>
      <c r="S337" s="1"/>
      <c r="T337" s="56" t="e">
        <f>VLOOKUP(S337,'2. list used packaging material'!$A:$D,4,FALSE)</f>
        <v>#N/A</v>
      </c>
      <c r="U337" s="3"/>
      <c r="V337" s="1"/>
      <c r="W337" s="56" t="e">
        <f>VLOOKUP(V337,'2. list used packaging material'!$A:$D,4,FALSE)</f>
        <v>#N/A</v>
      </c>
      <c r="X337" s="3"/>
      <c r="Y337" s="1"/>
      <c r="Z337" s="56" t="e">
        <f>VLOOKUP(Y337,'2. list used packaging material'!$A:$D,4,FALSE)</f>
        <v>#N/A</v>
      </c>
      <c r="AA337" s="3"/>
      <c r="AB337" s="3"/>
      <c r="AC337" s="3"/>
      <c r="AD337" s="55"/>
      <c r="AE337" s="1"/>
      <c r="AF337" s="56" t="e">
        <f>VLOOKUP(AE337,'2. list used packaging material'!$A:$D,4,FALSE)</f>
        <v>#N/A</v>
      </c>
      <c r="AG337" s="3"/>
      <c r="AH337" s="1"/>
      <c r="AI337" s="56" t="e">
        <f>VLOOKUP(AH337,'2. list used packaging material'!$A:$D,4,FALSE)</f>
        <v>#N/A</v>
      </c>
      <c r="AJ337" s="3"/>
      <c r="AK337" s="1"/>
      <c r="AL337" s="56" t="e">
        <f>VLOOKUP(AK337,'2. list used packaging material'!$A:$D,4,FALSE)</f>
        <v>#N/A</v>
      </c>
      <c r="AM337" s="3"/>
    </row>
    <row r="338" spans="2:39" x14ac:dyDescent="0.25">
      <c r="B338" s="54"/>
      <c r="C338" s="55"/>
      <c r="D338" s="55"/>
      <c r="E338" s="55"/>
      <c r="F338" s="55"/>
      <c r="G338" s="55"/>
      <c r="H338" s="1"/>
      <c r="I338" s="56" t="e">
        <f>VLOOKUP(H338,'2. list used packaging material'!A:D,4,FALSE)</f>
        <v>#N/A</v>
      </c>
      <c r="J338" s="41"/>
      <c r="K338" s="3"/>
      <c r="L338" s="3"/>
      <c r="M338" s="3"/>
      <c r="N338" s="45"/>
      <c r="O338" s="49"/>
      <c r="P338" s="46"/>
      <c r="Q338" s="56" t="e">
        <f>VLOOKUP(P338,'2. list used packaging material'!$A:$D,4,FALSE)</f>
        <v>#N/A</v>
      </c>
      <c r="R338" s="3"/>
      <c r="S338" s="1"/>
      <c r="T338" s="56" t="e">
        <f>VLOOKUP(S338,'2. list used packaging material'!$A:$D,4,FALSE)</f>
        <v>#N/A</v>
      </c>
      <c r="U338" s="3"/>
      <c r="V338" s="1"/>
      <c r="W338" s="56" t="e">
        <f>VLOOKUP(V338,'2. list used packaging material'!$A:$D,4,FALSE)</f>
        <v>#N/A</v>
      </c>
      <c r="X338" s="3"/>
      <c r="Y338" s="1"/>
      <c r="Z338" s="56" t="e">
        <f>VLOOKUP(Y338,'2. list used packaging material'!$A:$D,4,FALSE)</f>
        <v>#N/A</v>
      </c>
      <c r="AA338" s="3"/>
      <c r="AB338" s="3"/>
      <c r="AC338" s="3"/>
      <c r="AD338" s="55"/>
      <c r="AE338" s="1"/>
      <c r="AF338" s="56" t="e">
        <f>VLOOKUP(AE338,'2. list used packaging material'!$A:$D,4,FALSE)</f>
        <v>#N/A</v>
      </c>
      <c r="AG338" s="3"/>
      <c r="AH338" s="1"/>
      <c r="AI338" s="56" t="e">
        <f>VLOOKUP(AH338,'2. list used packaging material'!$A:$D,4,FALSE)</f>
        <v>#N/A</v>
      </c>
      <c r="AJ338" s="3"/>
      <c r="AK338" s="1"/>
      <c r="AL338" s="56" t="e">
        <f>VLOOKUP(AK338,'2. list used packaging material'!$A:$D,4,FALSE)</f>
        <v>#N/A</v>
      </c>
      <c r="AM338" s="3"/>
    </row>
    <row r="339" spans="2:39" x14ac:dyDescent="0.25">
      <c r="B339" s="54"/>
      <c r="C339" s="55"/>
      <c r="D339" s="55"/>
      <c r="E339" s="55"/>
      <c r="F339" s="55"/>
      <c r="G339" s="55"/>
      <c r="H339" s="1"/>
      <c r="I339" s="56" t="e">
        <f>VLOOKUP(H339,'2. list used packaging material'!A:D,4,FALSE)</f>
        <v>#N/A</v>
      </c>
      <c r="J339" s="41"/>
      <c r="K339" s="3"/>
      <c r="L339" s="3"/>
      <c r="M339" s="3"/>
      <c r="N339" s="45"/>
      <c r="O339" s="49"/>
      <c r="P339" s="46"/>
      <c r="Q339" s="56" t="e">
        <f>VLOOKUP(P339,'2. list used packaging material'!$A:$D,4,FALSE)</f>
        <v>#N/A</v>
      </c>
      <c r="R339" s="3"/>
      <c r="S339" s="1"/>
      <c r="T339" s="56" t="e">
        <f>VLOOKUP(S339,'2. list used packaging material'!$A:$D,4,FALSE)</f>
        <v>#N/A</v>
      </c>
      <c r="U339" s="3"/>
      <c r="V339" s="1"/>
      <c r="W339" s="56" t="e">
        <f>VLOOKUP(V339,'2. list used packaging material'!$A:$D,4,FALSE)</f>
        <v>#N/A</v>
      </c>
      <c r="X339" s="3"/>
      <c r="Y339" s="1"/>
      <c r="Z339" s="56" t="e">
        <f>VLOOKUP(Y339,'2. list used packaging material'!$A:$D,4,FALSE)</f>
        <v>#N/A</v>
      </c>
      <c r="AA339" s="3"/>
      <c r="AB339" s="3"/>
      <c r="AC339" s="3"/>
      <c r="AD339" s="55"/>
      <c r="AE339" s="1"/>
      <c r="AF339" s="56" t="e">
        <f>VLOOKUP(AE339,'2. list used packaging material'!$A:$D,4,FALSE)</f>
        <v>#N/A</v>
      </c>
      <c r="AG339" s="3"/>
      <c r="AH339" s="1"/>
      <c r="AI339" s="56" t="e">
        <f>VLOOKUP(AH339,'2. list used packaging material'!$A:$D,4,FALSE)</f>
        <v>#N/A</v>
      </c>
      <c r="AJ339" s="3"/>
      <c r="AK339" s="1"/>
      <c r="AL339" s="56" t="e">
        <f>VLOOKUP(AK339,'2. list used packaging material'!$A:$D,4,FALSE)</f>
        <v>#N/A</v>
      </c>
      <c r="AM339" s="3"/>
    </row>
    <row r="340" spans="2:39" x14ac:dyDescent="0.25">
      <c r="B340" s="54"/>
      <c r="C340" s="55"/>
      <c r="D340" s="55"/>
      <c r="E340" s="55"/>
      <c r="F340" s="55"/>
      <c r="G340" s="55"/>
      <c r="H340" s="1"/>
      <c r="I340" s="56" t="e">
        <f>VLOOKUP(H340,'2. list used packaging material'!A:D,4,FALSE)</f>
        <v>#N/A</v>
      </c>
      <c r="J340" s="41"/>
      <c r="K340" s="3"/>
      <c r="L340" s="3"/>
      <c r="M340" s="3"/>
      <c r="N340" s="45"/>
      <c r="O340" s="49"/>
      <c r="P340" s="46"/>
      <c r="Q340" s="56" t="e">
        <f>VLOOKUP(P340,'2. list used packaging material'!$A:$D,4,FALSE)</f>
        <v>#N/A</v>
      </c>
      <c r="R340" s="3"/>
      <c r="S340" s="1"/>
      <c r="T340" s="56" t="e">
        <f>VLOOKUP(S340,'2. list used packaging material'!$A:$D,4,FALSE)</f>
        <v>#N/A</v>
      </c>
      <c r="U340" s="3"/>
      <c r="V340" s="1"/>
      <c r="W340" s="56" t="e">
        <f>VLOOKUP(V340,'2. list used packaging material'!$A:$D,4,FALSE)</f>
        <v>#N/A</v>
      </c>
      <c r="X340" s="3"/>
      <c r="Y340" s="1"/>
      <c r="Z340" s="56" t="e">
        <f>VLOOKUP(Y340,'2. list used packaging material'!$A:$D,4,FALSE)</f>
        <v>#N/A</v>
      </c>
      <c r="AA340" s="3"/>
      <c r="AB340" s="3"/>
      <c r="AC340" s="3"/>
      <c r="AD340" s="55"/>
      <c r="AE340" s="1"/>
      <c r="AF340" s="56" t="e">
        <f>VLOOKUP(AE340,'2. list used packaging material'!$A:$D,4,FALSE)</f>
        <v>#N/A</v>
      </c>
      <c r="AG340" s="3"/>
      <c r="AH340" s="1"/>
      <c r="AI340" s="56" t="e">
        <f>VLOOKUP(AH340,'2. list used packaging material'!$A:$D,4,FALSE)</f>
        <v>#N/A</v>
      </c>
      <c r="AJ340" s="3"/>
      <c r="AK340" s="1"/>
      <c r="AL340" s="56" t="e">
        <f>VLOOKUP(AK340,'2. list used packaging material'!$A:$D,4,FALSE)</f>
        <v>#N/A</v>
      </c>
      <c r="AM340" s="3"/>
    </row>
    <row r="341" spans="2:39" x14ac:dyDescent="0.25">
      <c r="B341" s="54"/>
      <c r="C341" s="55"/>
      <c r="D341" s="55"/>
      <c r="E341" s="55"/>
      <c r="F341" s="55"/>
      <c r="G341" s="55"/>
      <c r="H341" s="1"/>
      <c r="I341" s="56" t="e">
        <f>VLOOKUP(H341,'2. list used packaging material'!A:D,4,FALSE)</f>
        <v>#N/A</v>
      </c>
      <c r="J341" s="41"/>
      <c r="K341" s="3"/>
      <c r="L341" s="3"/>
      <c r="M341" s="3"/>
      <c r="N341" s="45"/>
      <c r="O341" s="49"/>
      <c r="P341" s="46"/>
      <c r="Q341" s="56" t="e">
        <f>VLOOKUP(P341,'2. list used packaging material'!$A:$D,4,FALSE)</f>
        <v>#N/A</v>
      </c>
      <c r="R341" s="3"/>
      <c r="S341" s="1"/>
      <c r="T341" s="56" t="e">
        <f>VLOOKUP(S341,'2. list used packaging material'!$A:$D,4,FALSE)</f>
        <v>#N/A</v>
      </c>
      <c r="U341" s="3"/>
      <c r="V341" s="1"/>
      <c r="W341" s="56" t="e">
        <f>VLOOKUP(V341,'2. list used packaging material'!$A:$D,4,FALSE)</f>
        <v>#N/A</v>
      </c>
      <c r="X341" s="3"/>
      <c r="Y341" s="1"/>
      <c r="Z341" s="56" t="e">
        <f>VLOOKUP(Y341,'2. list used packaging material'!$A:$D,4,FALSE)</f>
        <v>#N/A</v>
      </c>
      <c r="AA341" s="3"/>
      <c r="AB341" s="3"/>
      <c r="AC341" s="3"/>
      <c r="AD341" s="55"/>
      <c r="AE341" s="1"/>
      <c r="AF341" s="56" t="e">
        <f>VLOOKUP(AE341,'2. list used packaging material'!$A:$D,4,FALSE)</f>
        <v>#N/A</v>
      </c>
      <c r="AG341" s="3"/>
      <c r="AH341" s="1"/>
      <c r="AI341" s="56" t="e">
        <f>VLOOKUP(AH341,'2. list used packaging material'!$A:$D,4,FALSE)</f>
        <v>#N/A</v>
      </c>
      <c r="AJ341" s="3"/>
      <c r="AK341" s="1"/>
      <c r="AL341" s="56" t="e">
        <f>VLOOKUP(AK341,'2. list used packaging material'!$A:$D,4,FALSE)</f>
        <v>#N/A</v>
      </c>
      <c r="AM341" s="3"/>
    </row>
    <row r="342" spans="2:39" x14ac:dyDescent="0.25">
      <c r="B342" s="54"/>
      <c r="C342" s="55"/>
      <c r="D342" s="55"/>
      <c r="E342" s="55"/>
      <c r="F342" s="55"/>
      <c r="G342" s="55"/>
      <c r="H342" s="1"/>
      <c r="I342" s="56" t="e">
        <f>VLOOKUP(H342,'2. list used packaging material'!A:D,4,FALSE)</f>
        <v>#N/A</v>
      </c>
      <c r="J342" s="41"/>
      <c r="K342" s="3"/>
      <c r="L342" s="3"/>
      <c r="M342" s="3"/>
      <c r="N342" s="45"/>
      <c r="O342" s="49"/>
      <c r="P342" s="46"/>
      <c r="Q342" s="56" t="e">
        <f>VLOOKUP(P342,'2. list used packaging material'!$A:$D,4,FALSE)</f>
        <v>#N/A</v>
      </c>
      <c r="R342" s="3"/>
      <c r="S342" s="1"/>
      <c r="T342" s="56" t="e">
        <f>VLOOKUP(S342,'2. list used packaging material'!$A:$D,4,FALSE)</f>
        <v>#N/A</v>
      </c>
      <c r="U342" s="3"/>
      <c r="V342" s="1"/>
      <c r="W342" s="56" t="e">
        <f>VLOOKUP(V342,'2. list used packaging material'!$A:$D,4,FALSE)</f>
        <v>#N/A</v>
      </c>
      <c r="X342" s="3"/>
      <c r="Y342" s="1"/>
      <c r="Z342" s="56" t="e">
        <f>VLOOKUP(Y342,'2. list used packaging material'!$A:$D,4,FALSE)</f>
        <v>#N/A</v>
      </c>
      <c r="AA342" s="3"/>
      <c r="AB342" s="3"/>
      <c r="AC342" s="3"/>
      <c r="AD342" s="55"/>
      <c r="AE342" s="1"/>
      <c r="AF342" s="56" t="e">
        <f>VLOOKUP(AE342,'2. list used packaging material'!$A:$D,4,FALSE)</f>
        <v>#N/A</v>
      </c>
      <c r="AG342" s="3"/>
      <c r="AH342" s="1"/>
      <c r="AI342" s="56" t="e">
        <f>VLOOKUP(AH342,'2. list used packaging material'!$A:$D,4,FALSE)</f>
        <v>#N/A</v>
      </c>
      <c r="AJ342" s="3"/>
      <c r="AK342" s="1"/>
      <c r="AL342" s="56" t="e">
        <f>VLOOKUP(AK342,'2. list used packaging material'!$A:$D,4,FALSE)</f>
        <v>#N/A</v>
      </c>
      <c r="AM342" s="3"/>
    </row>
    <row r="343" spans="2:39" x14ac:dyDescent="0.25">
      <c r="B343" s="54"/>
      <c r="C343" s="55"/>
      <c r="D343" s="55"/>
      <c r="E343" s="55"/>
      <c r="F343" s="55"/>
      <c r="G343" s="55"/>
      <c r="H343" s="1"/>
      <c r="I343" s="56" t="e">
        <f>VLOOKUP(H343,'2. list used packaging material'!A:D,4,FALSE)</f>
        <v>#N/A</v>
      </c>
      <c r="J343" s="41"/>
      <c r="K343" s="3"/>
      <c r="L343" s="3"/>
      <c r="M343" s="3"/>
      <c r="N343" s="45"/>
      <c r="O343" s="49"/>
      <c r="P343" s="46"/>
      <c r="Q343" s="56" t="e">
        <f>VLOOKUP(P343,'2. list used packaging material'!$A:$D,4,FALSE)</f>
        <v>#N/A</v>
      </c>
      <c r="R343" s="3"/>
      <c r="S343" s="1"/>
      <c r="T343" s="56" t="e">
        <f>VLOOKUP(S343,'2. list used packaging material'!$A:$D,4,FALSE)</f>
        <v>#N/A</v>
      </c>
      <c r="U343" s="3"/>
      <c r="V343" s="1"/>
      <c r="W343" s="56" t="e">
        <f>VLOOKUP(V343,'2. list used packaging material'!$A:$D,4,FALSE)</f>
        <v>#N/A</v>
      </c>
      <c r="X343" s="3"/>
      <c r="Y343" s="1"/>
      <c r="Z343" s="56" t="e">
        <f>VLOOKUP(Y343,'2. list used packaging material'!$A:$D,4,FALSE)</f>
        <v>#N/A</v>
      </c>
      <c r="AA343" s="3"/>
      <c r="AB343" s="3"/>
      <c r="AC343" s="3"/>
      <c r="AD343" s="55"/>
      <c r="AE343" s="1"/>
      <c r="AF343" s="56" t="e">
        <f>VLOOKUP(AE343,'2. list used packaging material'!$A:$D,4,FALSE)</f>
        <v>#N/A</v>
      </c>
      <c r="AG343" s="3"/>
      <c r="AH343" s="1"/>
      <c r="AI343" s="56" t="e">
        <f>VLOOKUP(AH343,'2. list used packaging material'!$A:$D,4,FALSE)</f>
        <v>#N/A</v>
      </c>
      <c r="AJ343" s="3"/>
      <c r="AK343" s="1"/>
      <c r="AL343" s="56" t="e">
        <f>VLOOKUP(AK343,'2. list used packaging material'!$A:$D,4,FALSE)</f>
        <v>#N/A</v>
      </c>
      <c r="AM343" s="3"/>
    </row>
    <row r="344" spans="2:39" x14ac:dyDescent="0.25">
      <c r="B344" s="54"/>
      <c r="C344" s="55"/>
      <c r="D344" s="55"/>
      <c r="E344" s="55"/>
      <c r="F344" s="55"/>
      <c r="G344" s="55"/>
      <c r="H344" s="1"/>
      <c r="I344" s="56" t="e">
        <f>VLOOKUP(H344,'2. list used packaging material'!A:D,4,FALSE)</f>
        <v>#N/A</v>
      </c>
      <c r="J344" s="41"/>
      <c r="K344" s="3"/>
      <c r="L344" s="3"/>
      <c r="M344" s="3"/>
      <c r="N344" s="45"/>
      <c r="O344" s="49"/>
      <c r="P344" s="46"/>
      <c r="Q344" s="56" t="e">
        <f>VLOOKUP(P344,'2. list used packaging material'!$A:$D,4,FALSE)</f>
        <v>#N/A</v>
      </c>
      <c r="R344" s="3"/>
      <c r="S344" s="1"/>
      <c r="T344" s="56" t="e">
        <f>VLOOKUP(S344,'2. list used packaging material'!$A:$D,4,FALSE)</f>
        <v>#N/A</v>
      </c>
      <c r="U344" s="3"/>
      <c r="V344" s="1"/>
      <c r="W344" s="56" t="e">
        <f>VLOOKUP(V344,'2. list used packaging material'!$A:$D,4,FALSE)</f>
        <v>#N/A</v>
      </c>
      <c r="X344" s="3"/>
      <c r="Y344" s="1"/>
      <c r="Z344" s="56" t="e">
        <f>VLOOKUP(Y344,'2. list used packaging material'!$A:$D,4,FALSE)</f>
        <v>#N/A</v>
      </c>
      <c r="AA344" s="3"/>
      <c r="AB344" s="3"/>
      <c r="AC344" s="3"/>
      <c r="AD344" s="55"/>
      <c r="AE344" s="1"/>
      <c r="AF344" s="56" t="e">
        <f>VLOOKUP(AE344,'2. list used packaging material'!$A:$D,4,FALSE)</f>
        <v>#N/A</v>
      </c>
      <c r="AG344" s="3"/>
      <c r="AH344" s="1"/>
      <c r="AI344" s="56" t="e">
        <f>VLOOKUP(AH344,'2. list used packaging material'!$A:$D,4,FALSE)</f>
        <v>#N/A</v>
      </c>
      <c r="AJ344" s="3"/>
      <c r="AK344" s="1"/>
      <c r="AL344" s="56" t="e">
        <f>VLOOKUP(AK344,'2. list used packaging material'!$A:$D,4,FALSE)</f>
        <v>#N/A</v>
      </c>
      <c r="AM344" s="3"/>
    </row>
    <row r="345" spans="2:39" x14ac:dyDescent="0.25">
      <c r="B345" s="54"/>
      <c r="C345" s="55"/>
      <c r="D345" s="55"/>
      <c r="E345" s="55"/>
      <c r="F345" s="55"/>
      <c r="G345" s="55"/>
      <c r="H345" s="1"/>
      <c r="I345" s="56" t="e">
        <f>VLOOKUP(H345,'2. list used packaging material'!A:D,4,FALSE)</f>
        <v>#N/A</v>
      </c>
      <c r="J345" s="41"/>
      <c r="K345" s="3"/>
      <c r="L345" s="3"/>
      <c r="M345" s="3"/>
      <c r="N345" s="45"/>
      <c r="O345" s="49"/>
      <c r="P345" s="46"/>
      <c r="Q345" s="56" t="e">
        <f>VLOOKUP(P345,'2. list used packaging material'!$A:$D,4,FALSE)</f>
        <v>#N/A</v>
      </c>
      <c r="R345" s="3"/>
      <c r="S345" s="1"/>
      <c r="T345" s="56" t="e">
        <f>VLOOKUP(S345,'2. list used packaging material'!$A:$D,4,FALSE)</f>
        <v>#N/A</v>
      </c>
      <c r="U345" s="3"/>
      <c r="V345" s="1"/>
      <c r="W345" s="56" t="e">
        <f>VLOOKUP(V345,'2. list used packaging material'!$A:$D,4,FALSE)</f>
        <v>#N/A</v>
      </c>
      <c r="X345" s="3"/>
      <c r="Y345" s="1"/>
      <c r="Z345" s="56" t="e">
        <f>VLOOKUP(Y345,'2. list used packaging material'!$A:$D,4,FALSE)</f>
        <v>#N/A</v>
      </c>
      <c r="AA345" s="3"/>
      <c r="AB345" s="3"/>
      <c r="AC345" s="3"/>
      <c r="AD345" s="55"/>
      <c r="AE345" s="1"/>
      <c r="AF345" s="56" t="e">
        <f>VLOOKUP(AE345,'2. list used packaging material'!$A:$D,4,FALSE)</f>
        <v>#N/A</v>
      </c>
      <c r="AG345" s="3"/>
      <c r="AH345" s="1"/>
      <c r="AI345" s="56" t="e">
        <f>VLOOKUP(AH345,'2. list used packaging material'!$A:$D,4,FALSE)</f>
        <v>#N/A</v>
      </c>
      <c r="AJ345" s="3"/>
      <c r="AK345" s="1"/>
      <c r="AL345" s="56" t="e">
        <f>VLOOKUP(AK345,'2. list used packaging material'!$A:$D,4,FALSE)</f>
        <v>#N/A</v>
      </c>
      <c r="AM345" s="3"/>
    </row>
    <row r="346" spans="2:39" x14ac:dyDescent="0.25">
      <c r="B346" s="54"/>
      <c r="C346" s="55"/>
      <c r="D346" s="55"/>
      <c r="E346" s="55"/>
      <c r="F346" s="55"/>
      <c r="G346" s="55"/>
      <c r="H346" s="1"/>
      <c r="I346" s="56" t="e">
        <f>VLOOKUP(H346,'2. list used packaging material'!A:D,4,FALSE)</f>
        <v>#N/A</v>
      </c>
      <c r="J346" s="41"/>
      <c r="K346" s="3"/>
      <c r="L346" s="3"/>
      <c r="M346" s="3"/>
      <c r="N346" s="45"/>
      <c r="O346" s="49"/>
      <c r="P346" s="46"/>
      <c r="Q346" s="56" t="e">
        <f>VLOOKUP(P346,'2. list used packaging material'!$A:$D,4,FALSE)</f>
        <v>#N/A</v>
      </c>
      <c r="R346" s="3"/>
      <c r="S346" s="1"/>
      <c r="T346" s="56" t="e">
        <f>VLOOKUP(S346,'2. list used packaging material'!$A:$D,4,FALSE)</f>
        <v>#N/A</v>
      </c>
      <c r="U346" s="3"/>
      <c r="V346" s="1"/>
      <c r="W346" s="56" t="e">
        <f>VLOOKUP(V346,'2. list used packaging material'!$A:$D,4,FALSE)</f>
        <v>#N/A</v>
      </c>
      <c r="X346" s="3"/>
      <c r="Y346" s="1"/>
      <c r="Z346" s="56" t="e">
        <f>VLOOKUP(Y346,'2. list used packaging material'!$A:$D,4,FALSE)</f>
        <v>#N/A</v>
      </c>
      <c r="AA346" s="3"/>
      <c r="AB346" s="3"/>
      <c r="AC346" s="3"/>
      <c r="AD346" s="55"/>
      <c r="AE346" s="1"/>
      <c r="AF346" s="56" t="e">
        <f>VLOOKUP(AE346,'2. list used packaging material'!$A:$D,4,FALSE)</f>
        <v>#N/A</v>
      </c>
      <c r="AG346" s="3"/>
      <c r="AH346" s="1"/>
      <c r="AI346" s="56" t="e">
        <f>VLOOKUP(AH346,'2. list used packaging material'!$A:$D,4,FALSE)</f>
        <v>#N/A</v>
      </c>
      <c r="AJ346" s="3"/>
      <c r="AK346" s="1"/>
      <c r="AL346" s="56" t="e">
        <f>VLOOKUP(AK346,'2. list used packaging material'!$A:$D,4,FALSE)</f>
        <v>#N/A</v>
      </c>
      <c r="AM346" s="3"/>
    </row>
    <row r="347" spans="2:39" x14ac:dyDescent="0.25">
      <c r="B347" s="54"/>
      <c r="C347" s="55"/>
      <c r="D347" s="55"/>
      <c r="E347" s="55"/>
      <c r="F347" s="55"/>
      <c r="G347" s="55"/>
      <c r="H347" s="1"/>
      <c r="I347" s="56" t="e">
        <f>VLOOKUP(H347,'2. list used packaging material'!A:D,4,FALSE)</f>
        <v>#N/A</v>
      </c>
      <c r="J347" s="41"/>
      <c r="K347" s="3"/>
      <c r="L347" s="3"/>
      <c r="M347" s="3"/>
      <c r="N347" s="45"/>
      <c r="O347" s="49"/>
      <c r="P347" s="46"/>
      <c r="Q347" s="56" t="e">
        <f>VLOOKUP(P347,'2. list used packaging material'!$A:$D,4,FALSE)</f>
        <v>#N/A</v>
      </c>
      <c r="R347" s="3"/>
      <c r="S347" s="1"/>
      <c r="T347" s="56" t="e">
        <f>VLOOKUP(S347,'2. list used packaging material'!$A:$D,4,FALSE)</f>
        <v>#N/A</v>
      </c>
      <c r="U347" s="3"/>
      <c r="V347" s="1"/>
      <c r="W347" s="56" t="e">
        <f>VLOOKUP(V347,'2. list used packaging material'!$A:$D,4,FALSE)</f>
        <v>#N/A</v>
      </c>
      <c r="X347" s="3"/>
      <c r="Y347" s="1"/>
      <c r="Z347" s="56" t="e">
        <f>VLOOKUP(Y347,'2. list used packaging material'!$A:$D,4,FALSE)</f>
        <v>#N/A</v>
      </c>
      <c r="AA347" s="3"/>
      <c r="AB347" s="3"/>
      <c r="AC347" s="3"/>
      <c r="AD347" s="55"/>
      <c r="AE347" s="1"/>
      <c r="AF347" s="56" t="e">
        <f>VLOOKUP(AE347,'2. list used packaging material'!$A:$D,4,FALSE)</f>
        <v>#N/A</v>
      </c>
      <c r="AG347" s="3"/>
      <c r="AH347" s="1"/>
      <c r="AI347" s="56" t="e">
        <f>VLOOKUP(AH347,'2. list used packaging material'!$A:$D,4,FALSE)</f>
        <v>#N/A</v>
      </c>
      <c r="AJ347" s="3"/>
      <c r="AK347" s="1"/>
      <c r="AL347" s="56" t="e">
        <f>VLOOKUP(AK347,'2. list used packaging material'!$A:$D,4,FALSE)</f>
        <v>#N/A</v>
      </c>
      <c r="AM347" s="3"/>
    </row>
    <row r="348" spans="2:39" x14ac:dyDescent="0.25">
      <c r="B348" s="54"/>
      <c r="C348" s="55"/>
      <c r="D348" s="55"/>
      <c r="E348" s="55"/>
      <c r="F348" s="55"/>
      <c r="G348" s="55"/>
      <c r="H348" s="1"/>
      <c r="I348" s="56" t="e">
        <f>VLOOKUP(H348,'2. list used packaging material'!A:D,4,FALSE)</f>
        <v>#N/A</v>
      </c>
      <c r="J348" s="41"/>
      <c r="K348" s="3"/>
      <c r="L348" s="3"/>
      <c r="M348" s="3"/>
      <c r="N348" s="45"/>
      <c r="O348" s="49"/>
      <c r="P348" s="46"/>
      <c r="Q348" s="56" t="e">
        <f>VLOOKUP(P348,'2. list used packaging material'!$A:$D,4,FALSE)</f>
        <v>#N/A</v>
      </c>
      <c r="R348" s="3"/>
      <c r="S348" s="1"/>
      <c r="T348" s="56" t="e">
        <f>VLOOKUP(S348,'2. list used packaging material'!$A:$D,4,FALSE)</f>
        <v>#N/A</v>
      </c>
      <c r="U348" s="3"/>
      <c r="V348" s="1"/>
      <c r="W348" s="56" t="e">
        <f>VLOOKUP(V348,'2. list used packaging material'!$A:$D,4,FALSE)</f>
        <v>#N/A</v>
      </c>
      <c r="X348" s="3"/>
      <c r="Y348" s="1"/>
      <c r="Z348" s="56" t="e">
        <f>VLOOKUP(Y348,'2. list used packaging material'!$A:$D,4,FALSE)</f>
        <v>#N/A</v>
      </c>
      <c r="AA348" s="3"/>
      <c r="AB348" s="3"/>
      <c r="AC348" s="3"/>
      <c r="AD348" s="55"/>
      <c r="AE348" s="1"/>
      <c r="AF348" s="56" t="e">
        <f>VLOOKUP(AE348,'2. list used packaging material'!$A:$D,4,FALSE)</f>
        <v>#N/A</v>
      </c>
      <c r="AG348" s="3"/>
      <c r="AH348" s="1"/>
      <c r="AI348" s="56" t="e">
        <f>VLOOKUP(AH348,'2. list used packaging material'!$A:$D,4,FALSE)</f>
        <v>#N/A</v>
      </c>
      <c r="AJ348" s="3"/>
      <c r="AK348" s="1"/>
      <c r="AL348" s="56" t="e">
        <f>VLOOKUP(AK348,'2. list used packaging material'!$A:$D,4,FALSE)</f>
        <v>#N/A</v>
      </c>
      <c r="AM348" s="3"/>
    </row>
    <row r="349" spans="2:39" x14ac:dyDescent="0.25">
      <c r="B349" s="54"/>
      <c r="C349" s="55"/>
      <c r="D349" s="55"/>
      <c r="E349" s="55"/>
      <c r="F349" s="55"/>
      <c r="G349" s="55"/>
      <c r="H349" s="1"/>
      <c r="I349" s="56" t="e">
        <f>VLOOKUP(H349,'2. list used packaging material'!A:D,4,FALSE)</f>
        <v>#N/A</v>
      </c>
      <c r="J349" s="41"/>
      <c r="K349" s="3"/>
      <c r="L349" s="3"/>
      <c r="M349" s="3"/>
      <c r="N349" s="45"/>
      <c r="O349" s="49"/>
      <c r="P349" s="46"/>
      <c r="Q349" s="56" t="e">
        <f>VLOOKUP(P349,'2. list used packaging material'!$A:$D,4,FALSE)</f>
        <v>#N/A</v>
      </c>
      <c r="R349" s="3"/>
      <c r="S349" s="1"/>
      <c r="T349" s="56" t="e">
        <f>VLOOKUP(S349,'2. list used packaging material'!$A:$D,4,FALSE)</f>
        <v>#N/A</v>
      </c>
      <c r="U349" s="3"/>
      <c r="V349" s="1"/>
      <c r="W349" s="56" t="e">
        <f>VLOOKUP(V349,'2. list used packaging material'!$A:$D,4,FALSE)</f>
        <v>#N/A</v>
      </c>
      <c r="X349" s="3"/>
      <c r="Y349" s="1"/>
      <c r="Z349" s="56" t="e">
        <f>VLOOKUP(Y349,'2. list used packaging material'!$A:$D,4,FALSE)</f>
        <v>#N/A</v>
      </c>
      <c r="AA349" s="3"/>
      <c r="AB349" s="3"/>
      <c r="AC349" s="3"/>
      <c r="AD349" s="55"/>
      <c r="AE349" s="1"/>
      <c r="AF349" s="56" t="e">
        <f>VLOOKUP(AE349,'2. list used packaging material'!$A:$D,4,FALSE)</f>
        <v>#N/A</v>
      </c>
      <c r="AG349" s="3"/>
      <c r="AH349" s="1"/>
      <c r="AI349" s="56" t="e">
        <f>VLOOKUP(AH349,'2. list used packaging material'!$A:$D,4,FALSE)</f>
        <v>#N/A</v>
      </c>
      <c r="AJ349" s="3"/>
      <c r="AK349" s="1"/>
      <c r="AL349" s="56" t="e">
        <f>VLOOKUP(AK349,'2. list used packaging material'!$A:$D,4,FALSE)</f>
        <v>#N/A</v>
      </c>
      <c r="AM349" s="3"/>
    </row>
    <row r="350" spans="2:39" x14ac:dyDescent="0.25">
      <c r="B350" s="54"/>
      <c r="C350" s="55"/>
      <c r="D350" s="55"/>
      <c r="E350" s="55"/>
      <c r="F350" s="55"/>
      <c r="G350" s="55"/>
      <c r="H350" s="1"/>
      <c r="I350" s="56" t="e">
        <f>VLOOKUP(H350,'2. list used packaging material'!A:D,4,FALSE)</f>
        <v>#N/A</v>
      </c>
      <c r="J350" s="41"/>
      <c r="K350" s="3"/>
      <c r="L350" s="3"/>
      <c r="M350" s="3"/>
      <c r="N350" s="45"/>
      <c r="O350" s="49"/>
      <c r="P350" s="46"/>
      <c r="Q350" s="56" t="e">
        <f>VLOOKUP(P350,'2. list used packaging material'!$A:$D,4,FALSE)</f>
        <v>#N/A</v>
      </c>
      <c r="R350" s="3"/>
      <c r="S350" s="1"/>
      <c r="T350" s="56" t="e">
        <f>VLOOKUP(S350,'2. list used packaging material'!$A:$D,4,FALSE)</f>
        <v>#N/A</v>
      </c>
      <c r="U350" s="3"/>
      <c r="V350" s="1"/>
      <c r="W350" s="56" t="e">
        <f>VLOOKUP(V350,'2. list used packaging material'!$A:$D,4,FALSE)</f>
        <v>#N/A</v>
      </c>
      <c r="X350" s="3"/>
      <c r="Y350" s="1"/>
      <c r="Z350" s="56" t="e">
        <f>VLOOKUP(Y350,'2. list used packaging material'!$A:$D,4,FALSE)</f>
        <v>#N/A</v>
      </c>
      <c r="AA350" s="3"/>
      <c r="AB350" s="3"/>
      <c r="AC350" s="3"/>
      <c r="AD350" s="55"/>
      <c r="AE350" s="1"/>
      <c r="AF350" s="56" t="e">
        <f>VLOOKUP(AE350,'2. list used packaging material'!$A:$D,4,FALSE)</f>
        <v>#N/A</v>
      </c>
      <c r="AG350" s="3"/>
      <c r="AH350" s="1"/>
      <c r="AI350" s="56" t="e">
        <f>VLOOKUP(AH350,'2. list used packaging material'!$A:$D,4,FALSE)</f>
        <v>#N/A</v>
      </c>
      <c r="AJ350" s="3"/>
      <c r="AK350" s="1"/>
      <c r="AL350" s="56" t="e">
        <f>VLOOKUP(AK350,'2. list used packaging material'!$A:$D,4,FALSE)</f>
        <v>#N/A</v>
      </c>
      <c r="AM350" s="3"/>
    </row>
    <row r="351" spans="2:39" x14ac:dyDescent="0.25">
      <c r="B351" s="54"/>
      <c r="C351" s="55"/>
      <c r="D351" s="55"/>
      <c r="E351" s="55"/>
      <c r="F351" s="55"/>
      <c r="G351" s="55"/>
      <c r="H351" s="1"/>
      <c r="I351" s="56" t="e">
        <f>VLOOKUP(H351,'2. list used packaging material'!A:D,4,FALSE)</f>
        <v>#N/A</v>
      </c>
      <c r="J351" s="41"/>
      <c r="K351" s="3"/>
      <c r="L351" s="3"/>
      <c r="M351" s="3"/>
      <c r="N351" s="45"/>
      <c r="O351" s="49"/>
      <c r="P351" s="46"/>
      <c r="Q351" s="56" t="e">
        <f>VLOOKUP(P351,'2. list used packaging material'!$A:$D,4,FALSE)</f>
        <v>#N/A</v>
      </c>
      <c r="R351" s="3"/>
      <c r="S351" s="1"/>
      <c r="T351" s="56" t="e">
        <f>VLOOKUP(S351,'2. list used packaging material'!$A:$D,4,FALSE)</f>
        <v>#N/A</v>
      </c>
      <c r="U351" s="3"/>
      <c r="V351" s="1"/>
      <c r="W351" s="56" t="e">
        <f>VLOOKUP(V351,'2. list used packaging material'!$A:$D,4,FALSE)</f>
        <v>#N/A</v>
      </c>
      <c r="X351" s="3"/>
      <c r="Y351" s="1"/>
      <c r="Z351" s="56" t="e">
        <f>VLOOKUP(Y351,'2. list used packaging material'!$A:$D,4,FALSE)</f>
        <v>#N/A</v>
      </c>
      <c r="AA351" s="3"/>
      <c r="AB351" s="3"/>
      <c r="AC351" s="3"/>
      <c r="AD351" s="55"/>
      <c r="AE351" s="1"/>
      <c r="AF351" s="56" t="e">
        <f>VLOOKUP(AE351,'2. list used packaging material'!$A:$D,4,FALSE)</f>
        <v>#N/A</v>
      </c>
      <c r="AG351" s="3"/>
      <c r="AH351" s="1"/>
      <c r="AI351" s="56" t="e">
        <f>VLOOKUP(AH351,'2. list used packaging material'!$A:$D,4,FALSE)</f>
        <v>#N/A</v>
      </c>
      <c r="AJ351" s="3"/>
      <c r="AK351" s="1"/>
      <c r="AL351" s="56" t="e">
        <f>VLOOKUP(AK351,'2. list used packaging material'!$A:$D,4,FALSE)</f>
        <v>#N/A</v>
      </c>
      <c r="AM351" s="3"/>
    </row>
    <row r="352" spans="2:39" x14ac:dyDescent="0.25">
      <c r="B352" s="54"/>
      <c r="C352" s="55"/>
      <c r="D352" s="55"/>
      <c r="E352" s="55"/>
      <c r="F352" s="55"/>
      <c r="G352" s="55"/>
      <c r="H352" s="1"/>
      <c r="I352" s="56" t="e">
        <f>VLOOKUP(H352,'2. list used packaging material'!A:D,4,FALSE)</f>
        <v>#N/A</v>
      </c>
      <c r="J352" s="41"/>
      <c r="K352" s="3"/>
      <c r="L352" s="3"/>
      <c r="M352" s="3"/>
      <c r="N352" s="45"/>
      <c r="O352" s="49"/>
      <c r="P352" s="46"/>
      <c r="Q352" s="56" t="e">
        <f>VLOOKUP(P352,'2. list used packaging material'!$A:$D,4,FALSE)</f>
        <v>#N/A</v>
      </c>
      <c r="R352" s="3"/>
      <c r="S352" s="1"/>
      <c r="T352" s="56" t="e">
        <f>VLOOKUP(S352,'2. list used packaging material'!$A:$D,4,FALSE)</f>
        <v>#N/A</v>
      </c>
      <c r="U352" s="3"/>
      <c r="V352" s="1"/>
      <c r="W352" s="56" t="e">
        <f>VLOOKUP(V352,'2. list used packaging material'!$A:$D,4,FALSE)</f>
        <v>#N/A</v>
      </c>
      <c r="X352" s="3"/>
      <c r="Y352" s="1"/>
      <c r="Z352" s="56" t="e">
        <f>VLOOKUP(Y352,'2. list used packaging material'!$A:$D,4,FALSE)</f>
        <v>#N/A</v>
      </c>
      <c r="AA352" s="3"/>
      <c r="AB352" s="3"/>
      <c r="AC352" s="3"/>
      <c r="AD352" s="55"/>
      <c r="AE352" s="1"/>
      <c r="AF352" s="56" t="e">
        <f>VLOOKUP(AE352,'2. list used packaging material'!$A:$D,4,FALSE)</f>
        <v>#N/A</v>
      </c>
      <c r="AG352" s="3"/>
      <c r="AH352" s="1"/>
      <c r="AI352" s="56" t="e">
        <f>VLOOKUP(AH352,'2. list used packaging material'!$A:$D,4,FALSE)</f>
        <v>#N/A</v>
      </c>
      <c r="AJ352" s="3"/>
      <c r="AK352" s="1"/>
      <c r="AL352" s="56" t="e">
        <f>VLOOKUP(AK352,'2. list used packaging material'!$A:$D,4,FALSE)</f>
        <v>#N/A</v>
      </c>
      <c r="AM352" s="3"/>
    </row>
    <row r="353" spans="2:39" x14ac:dyDescent="0.25">
      <c r="B353" s="54"/>
      <c r="C353" s="55"/>
      <c r="D353" s="55"/>
      <c r="E353" s="55"/>
      <c r="F353" s="55"/>
      <c r="G353" s="55"/>
      <c r="H353" s="1"/>
      <c r="I353" s="56" t="e">
        <f>VLOOKUP(H353,'2. list used packaging material'!A:D,4,FALSE)</f>
        <v>#N/A</v>
      </c>
      <c r="J353" s="41"/>
      <c r="K353" s="3"/>
      <c r="L353" s="3"/>
      <c r="M353" s="3"/>
      <c r="N353" s="45"/>
      <c r="O353" s="49"/>
      <c r="P353" s="46"/>
      <c r="Q353" s="56" t="e">
        <f>VLOOKUP(P353,'2. list used packaging material'!$A:$D,4,FALSE)</f>
        <v>#N/A</v>
      </c>
      <c r="R353" s="3"/>
      <c r="S353" s="1"/>
      <c r="T353" s="56" t="e">
        <f>VLOOKUP(S353,'2. list used packaging material'!$A:$D,4,FALSE)</f>
        <v>#N/A</v>
      </c>
      <c r="U353" s="3"/>
      <c r="V353" s="1"/>
      <c r="W353" s="56" t="e">
        <f>VLOOKUP(V353,'2. list used packaging material'!$A:$D,4,FALSE)</f>
        <v>#N/A</v>
      </c>
      <c r="X353" s="3"/>
      <c r="Y353" s="1"/>
      <c r="Z353" s="56" t="e">
        <f>VLOOKUP(Y353,'2. list used packaging material'!$A:$D,4,FALSE)</f>
        <v>#N/A</v>
      </c>
      <c r="AA353" s="3"/>
      <c r="AB353" s="3"/>
      <c r="AC353" s="3"/>
      <c r="AD353" s="55"/>
      <c r="AE353" s="1"/>
      <c r="AF353" s="56" t="e">
        <f>VLOOKUP(AE353,'2. list used packaging material'!$A:$D,4,FALSE)</f>
        <v>#N/A</v>
      </c>
      <c r="AG353" s="3"/>
      <c r="AH353" s="1"/>
      <c r="AI353" s="56" t="e">
        <f>VLOOKUP(AH353,'2. list used packaging material'!$A:$D,4,FALSE)</f>
        <v>#N/A</v>
      </c>
      <c r="AJ353" s="3"/>
      <c r="AK353" s="1"/>
      <c r="AL353" s="56" t="e">
        <f>VLOOKUP(AK353,'2. list used packaging material'!$A:$D,4,FALSE)</f>
        <v>#N/A</v>
      </c>
      <c r="AM353" s="3"/>
    </row>
    <row r="354" spans="2:39" x14ac:dyDescent="0.25">
      <c r="B354" s="54"/>
      <c r="C354" s="55"/>
      <c r="D354" s="55"/>
      <c r="E354" s="55"/>
      <c r="F354" s="55"/>
      <c r="G354" s="55"/>
      <c r="H354" s="1"/>
      <c r="I354" s="56" t="e">
        <f>VLOOKUP(H354,'2. list used packaging material'!A:D,4,FALSE)</f>
        <v>#N/A</v>
      </c>
      <c r="J354" s="41"/>
      <c r="K354" s="3"/>
      <c r="L354" s="3"/>
      <c r="M354" s="3"/>
      <c r="N354" s="45"/>
      <c r="O354" s="49"/>
      <c r="P354" s="46"/>
      <c r="Q354" s="56" t="e">
        <f>VLOOKUP(P354,'2. list used packaging material'!$A:$D,4,FALSE)</f>
        <v>#N/A</v>
      </c>
      <c r="R354" s="3"/>
      <c r="S354" s="1"/>
      <c r="T354" s="56" t="e">
        <f>VLOOKUP(S354,'2. list used packaging material'!$A:$D,4,FALSE)</f>
        <v>#N/A</v>
      </c>
      <c r="U354" s="3"/>
      <c r="V354" s="1"/>
      <c r="W354" s="56" t="e">
        <f>VLOOKUP(V354,'2. list used packaging material'!$A:$D,4,FALSE)</f>
        <v>#N/A</v>
      </c>
      <c r="X354" s="3"/>
      <c r="Y354" s="1"/>
      <c r="Z354" s="56" t="e">
        <f>VLOOKUP(Y354,'2. list used packaging material'!$A:$D,4,FALSE)</f>
        <v>#N/A</v>
      </c>
      <c r="AA354" s="3"/>
      <c r="AB354" s="3"/>
      <c r="AC354" s="3"/>
      <c r="AD354" s="55"/>
      <c r="AE354" s="1"/>
      <c r="AF354" s="56" t="e">
        <f>VLOOKUP(AE354,'2. list used packaging material'!$A:$D,4,FALSE)</f>
        <v>#N/A</v>
      </c>
      <c r="AG354" s="3"/>
      <c r="AH354" s="1"/>
      <c r="AI354" s="56" t="e">
        <f>VLOOKUP(AH354,'2. list used packaging material'!$A:$D,4,FALSE)</f>
        <v>#N/A</v>
      </c>
      <c r="AJ354" s="3"/>
      <c r="AK354" s="1"/>
      <c r="AL354" s="56" t="e">
        <f>VLOOKUP(AK354,'2. list used packaging material'!$A:$D,4,FALSE)</f>
        <v>#N/A</v>
      </c>
      <c r="AM354" s="3"/>
    </row>
    <row r="355" spans="2:39" x14ac:dyDescent="0.25">
      <c r="B355" s="54"/>
      <c r="C355" s="55"/>
      <c r="D355" s="55"/>
      <c r="E355" s="55"/>
      <c r="F355" s="55"/>
      <c r="G355" s="55"/>
      <c r="H355" s="1"/>
      <c r="I355" s="56" t="e">
        <f>VLOOKUP(H355,'2. list used packaging material'!A:D,4,FALSE)</f>
        <v>#N/A</v>
      </c>
      <c r="J355" s="41"/>
      <c r="K355" s="3"/>
      <c r="L355" s="3"/>
      <c r="M355" s="3"/>
      <c r="N355" s="45"/>
      <c r="O355" s="49"/>
      <c r="P355" s="46"/>
      <c r="Q355" s="56" t="e">
        <f>VLOOKUP(P355,'2. list used packaging material'!$A:$D,4,FALSE)</f>
        <v>#N/A</v>
      </c>
      <c r="R355" s="3"/>
      <c r="S355" s="1"/>
      <c r="T355" s="56" t="e">
        <f>VLOOKUP(S355,'2. list used packaging material'!$A:$D,4,FALSE)</f>
        <v>#N/A</v>
      </c>
      <c r="U355" s="3"/>
      <c r="V355" s="1"/>
      <c r="W355" s="56" t="e">
        <f>VLOOKUP(V355,'2. list used packaging material'!$A:$D,4,FALSE)</f>
        <v>#N/A</v>
      </c>
      <c r="X355" s="3"/>
      <c r="Y355" s="1"/>
      <c r="Z355" s="56" t="e">
        <f>VLOOKUP(Y355,'2. list used packaging material'!$A:$D,4,FALSE)</f>
        <v>#N/A</v>
      </c>
      <c r="AA355" s="3"/>
      <c r="AB355" s="3"/>
      <c r="AC355" s="3"/>
      <c r="AD355" s="55"/>
      <c r="AE355" s="1"/>
      <c r="AF355" s="56" t="e">
        <f>VLOOKUP(AE355,'2. list used packaging material'!$A:$D,4,FALSE)</f>
        <v>#N/A</v>
      </c>
      <c r="AG355" s="3"/>
      <c r="AH355" s="1"/>
      <c r="AI355" s="56" t="e">
        <f>VLOOKUP(AH355,'2. list used packaging material'!$A:$D,4,FALSE)</f>
        <v>#N/A</v>
      </c>
      <c r="AJ355" s="3"/>
      <c r="AK355" s="1"/>
      <c r="AL355" s="56" t="e">
        <f>VLOOKUP(AK355,'2. list used packaging material'!$A:$D,4,FALSE)</f>
        <v>#N/A</v>
      </c>
      <c r="AM355" s="3"/>
    </row>
    <row r="356" spans="2:39" x14ac:dyDescent="0.25">
      <c r="B356" s="54"/>
      <c r="C356" s="55"/>
      <c r="D356" s="55"/>
      <c r="E356" s="55"/>
      <c r="F356" s="55"/>
      <c r="G356" s="55"/>
      <c r="H356" s="1"/>
      <c r="I356" s="56" t="e">
        <f>VLOOKUP(H356,'2. list used packaging material'!A:D,4,FALSE)</f>
        <v>#N/A</v>
      </c>
      <c r="J356" s="41"/>
      <c r="K356" s="3"/>
      <c r="L356" s="3"/>
      <c r="M356" s="3"/>
      <c r="N356" s="45"/>
      <c r="O356" s="49"/>
      <c r="P356" s="46"/>
      <c r="Q356" s="56" t="e">
        <f>VLOOKUP(P356,'2. list used packaging material'!$A:$D,4,FALSE)</f>
        <v>#N/A</v>
      </c>
      <c r="R356" s="3"/>
      <c r="S356" s="1"/>
      <c r="T356" s="56" t="e">
        <f>VLOOKUP(S356,'2. list used packaging material'!$A:$D,4,FALSE)</f>
        <v>#N/A</v>
      </c>
      <c r="U356" s="3"/>
      <c r="V356" s="1"/>
      <c r="W356" s="56" t="e">
        <f>VLOOKUP(V356,'2. list used packaging material'!$A:$D,4,FALSE)</f>
        <v>#N/A</v>
      </c>
      <c r="X356" s="3"/>
      <c r="Y356" s="1"/>
      <c r="Z356" s="56" t="e">
        <f>VLOOKUP(Y356,'2. list used packaging material'!$A:$D,4,FALSE)</f>
        <v>#N/A</v>
      </c>
      <c r="AA356" s="3"/>
      <c r="AB356" s="3"/>
      <c r="AC356" s="3"/>
      <c r="AD356" s="55"/>
      <c r="AE356" s="1"/>
      <c r="AF356" s="56" t="e">
        <f>VLOOKUP(AE356,'2. list used packaging material'!$A:$D,4,FALSE)</f>
        <v>#N/A</v>
      </c>
      <c r="AG356" s="3"/>
      <c r="AH356" s="1"/>
      <c r="AI356" s="56" t="e">
        <f>VLOOKUP(AH356,'2. list used packaging material'!$A:$D,4,FALSE)</f>
        <v>#N/A</v>
      </c>
      <c r="AJ356" s="3"/>
      <c r="AK356" s="1"/>
      <c r="AL356" s="56" t="e">
        <f>VLOOKUP(AK356,'2. list used packaging material'!$A:$D,4,FALSE)</f>
        <v>#N/A</v>
      </c>
      <c r="AM356" s="3"/>
    </row>
    <row r="357" spans="2:39" x14ac:dyDescent="0.25">
      <c r="B357" s="54"/>
      <c r="C357" s="55"/>
      <c r="D357" s="55"/>
      <c r="E357" s="55"/>
      <c r="F357" s="55"/>
      <c r="G357" s="55"/>
      <c r="H357" s="1"/>
      <c r="I357" s="56" t="e">
        <f>VLOOKUP(H357,'2. list used packaging material'!A:D,4,FALSE)</f>
        <v>#N/A</v>
      </c>
      <c r="J357" s="41"/>
      <c r="K357" s="3"/>
      <c r="L357" s="3"/>
      <c r="M357" s="3"/>
      <c r="N357" s="45"/>
      <c r="O357" s="49"/>
      <c r="P357" s="46"/>
      <c r="Q357" s="56" t="e">
        <f>VLOOKUP(P357,'2. list used packaging material'!$A:$D,4,FALSE)</f>
        <v>#N/A</v>
      </c>
      <c r="R357" s="3"/>
      <c r="S357" s="1"/>
      <c r="T357" s="56" t="e">
        <f>VLOOKUP(S357,'2. list used packaging material'!$A:$D,4,FALSE)</f>
        <v>#N/A</v>
      </c>
      <c r="U357" s="3"/>
      <c r="V357" s="1"/>
      <c r="W357" s="56" t="e">
        <f>VLOOKUP(V357,'2. list used packaging material'!$A:$D,4,FALSE)</f>
        <v>#N/A</v>
      </c>
      <c r="X357" s="3"/>
      <c r="Y357" s="1"/>
      <c r="Z357" s="56" t="e">
        <f>VLOOKUP(Y357,'2. list used packaging material'!$A:$D,4,FALSE)</f>
        <v>#N/A</v>
      </c>
      <c r="AA357" s="3"/>
      <c r="AB357" s="3"/>
      <c r="AC357" s="3"/>
      <c r="AD357" s="55"/>
      <c r="AE357" s="1"/>
      <c r="AF357" s="56" t="e">
        <f>VLOOKUP(AE357,'2. list used packaging material'!$A:$D,4,FALSE)</f>
        <v>#N/A</v>
      </c>
      <c r="AG357" s="3"/>
      <c r="AH357" s="1"/>
      <c r="AI357" s="56" t="e">
        <f>VLOOKUP(AH357,'2. list used packaging material'!$A:$D,4,FALSE)</f>
        <v>#N/A</v>
      </c>
      <c r="AJ357" s="3"/>
      <c r="AK357" s="1"/>
      <c r="AL357" s="56" t="e">
        <f>VLOOKUP(AK357,'2. list used packaging material'!$A:$D,4,FALSE)</f>
        <v>#N/A</v>
      </c>
      <c r="AM357" s="3"/>
    </row>
    <row r="358" spans="2:39" x14ac:dyDescent="0.25">
      <c r="B358" s="54"/>
      <c r="C358" s="55"/>
      <c r="D358" s="55"/>
      <c r="E358" s="55"/>
      <c r="F358" s="55"/>
      <c r="G358" s="55"/>
      <c r="H358" s="1"/>
      <c r="I358" s="56" t="e">
        <f>VLOOKUP(H358,'2. list used packaging material'!A:D,4,FALSE)</f>
        <v>#N/A</v>
      </c>
      <c r="J358" s="41"/>
      <c r="K358" s="3"/>
      <c r="L358" s="3"/>
      <c r="M358" s="3"/>
      <c r="N358" s="45"/>
      <c r="O358" s="49"/>
      <c r="P358" s="46"/>
      <c r="Q358" s="56" t="e">
        <f>VLOOKUP(P358,'2. list used packaging material'!$A:$D,4,FALSE)</f>
        <v>#N/A</v>
      </c>
      <c r="R358" s="3"/>
      <c r="S358" s="1"/>
      <c r="T358" s="56" t="e">
        <f>VLOOKUP(S358,'2. list used packaging material'!$A:$D,4,FALSE)</f>
        <v>#N/A</v>
      </c>
      <c r="U358" s="3"/>
      <c r="V358" s="1"/>
      <c r="W358" s="56" t="e">
        <f>VLOOKUP(V358,'2. list used packaging material'!$A:$D,4,FALSE)</f>
        <v>#N/A</v>
      </c>
      <c r="X358" s="3"/>
      <c r="Y358" s="1"/>
      <c r="Z358" s="56" t="e">
        <f>VLOOKUP(Y358,'2. list used packaging material'!$A:$D,4,FALSE)</f>
        <v>#N/A</v>
      </c>
      <c r="AA358" s="3"/>
      <c r="AB358" s="3"/>
      <c r="AC358" s="3"/>
      <c r="AD358" s="55"/>
      <c r="AE358" s="1"/>
      <c r="AF358" s="56" t="e">
        <f>VLOOKUP(AE358,'2. list used packaging material'!$A:$D,4,FALSE)</f>
        <v>#N/A</v>
      </c>
      <c r="AG358" s="3"/>
      <c r="AH358" s="1"/>
      <c r="AI358" s="56" t="e">
        <f>VLOOKUP(AH358,'2. list used packaging material'!$A:$D,4,FALSE)</f>
        <v>#N/A</v>
      </c>
      <c r="AJ358" s="3"/>
      <c r="AK358" s="1"/>
      <c r="AL358" s="56" t="e">
        <f>VLOOKUP(AK358,'2. list used packaging material'!$A:$D,4,FALSE)</f>
        <v>#N/A</v>
      </c>
      <c r="AM358" s="3"/>
    </row>
    <row r="359" spans="2:39" x14ac:dyDescent="0.25">
      <c r="B359" s="54"/>
      <c r="C359" s="55"/>
      <c r="D359" s="55"/>
      <c r="E359" s="55"/>
      <c r="F359" s="55"/>
      <c r="G359" s="55"/>
      <c r="H359" s="1"/>
      <c r="I359" s="56" t="e">
        <f>VLOOKUP(H359,'2. list used packaging material'!A:D,4,FALSE)</f>
        <v>#N/A</v>
      </c>
      <c r="J359" s="41"/>
      <c r="K359" s="3"/>
      <c r="L359" s="3"/>
      <c r="M359" s="3"/>
      <c r="N359" s="45"/>
      <c r="O359" s="49"/>
      <c r="P359" s="46"/>
      <c r="Q359" s="56" t="e">
        <f>VLOOKUP(P359,'2. list used packaging material'!$A:$D,4,FALSE)</f>
        <v>#N/A</v>
      </c>
      <c r="R359" s="3"/>
      <c r="S359" s="1"/>
      <c r="T359" s="56" t="e">
        <f>VLOOKUP(S359,'2. list used packaging material'!$A:$D,4,FALSE)</f>
        <v>#N/A</v>
      </c>
      <c r="U359" s="3"/>
      <c r="V359" s="1"/>
      <c r="W359" s="56" t="e">
        <f>VLOOKUP(V359,'2. list used packaging material'!$A:$D,4,FALSE)</f>
        <v>#N/A</v>
      </c>
      <c r="X359" s="3"/>
      <c r="Y359" s="1"/>
      <c r="Z359" s="56" t="e">
        <f>VLOOKUP(Y359,'2. list used packaging material'!$A:$D,4,FALSE)</f>
        <v>#N/A</v>
      </c>
      <c r="AA359" s="3"/>
      <c r="AB359" s="3"/>
      <c r="AC359" s="3"/>
      <c r="AD359" s="55"/>
      <c r="AE359" s="1"/>
      <c r="AF359" s="56" t="e">
        <f>VLOOKUP(AE359,'2. list used packaging material'!$A:$D,4,FALSE)</f>
        <v>#N/A</v>
      </c>
      <c r="AG359" s="3"/>
      <c r="AH359" s="1"/>
      <c r="AI359" s="56" t="e">
        <f>VLOOKUP(AH359,'2. list used packaging material'!$A:$D,4,FALSE)</f>
        <v>#N/A</v>
      </c>
      <c r="AJ359" s="3"/>
      <c r="AK359" s="1"/>
      <c r="AL359" s="56" t="e">
        <f>VLOOKUP(AK359,'2. list used packaging material'!$A:$D,4,FALSE)</f>
        <v>#N/A</v>
      </c>
      <c r="AM359" s="3"/>
    </row>
    <row r="360" spans="2:39" x14ac:dyDescent="0.25">
      <c r="B360" s="54"/>
      <c r="C360" s="55"/>
      <c r="D360" s="55"/>
      <c r="E360" s="55"/>
      <c r="F360" s="55"/>
      <c r="G360" s="55"/>
      <c r="H360" s="1"/>
      <c r="I360" s="56" t="e">
        <f>VLOOKUP(H360,'2. list used packaging material'!A:D,4,FALSE)</f>
        <v>#N/A</v>
      </c>
      <c r="J360" s="41"/>
      <c r="K360" s="3"/>
      <c r="L360" s="3"/>
      <c r="M360" s="3"/>
      <c r="N360" s="45"/>
      <c r="O360" s="49"/>
      <c r="P360" s="46"/>
      <c r="Q360" s="56" t="e">
        <f>VLOOKUP(P360,'2. list used packaging material'!$A:$D,4,FALSE)</f>
        <v>#N/A</v>
      </c>
      <c r="R360" s="3"/>
      <c r="S360" s="1"/>
      <c r="T360" s="56" t="e">
        <f>VLOOKUP(S360,'2. list used packaging material'!$A:$D,4,FALSE)</f>
        <v>#N/A</v>
      </c>
      <c r="U360" s="3"/>
      <c r="V360" s="1"/>
      <c r="W360" s="56" t="e">
        <f>VLOOKUP(V360,'2. list used packaging material'!$A:$D,4,FALSE)</f>
        <v>#N/A</v>
      </c>
      <c r="X360" s="3"/>
      <c r="Y360" s="1"/>
      <c r="Z360" s="56" t="e">
        <f>VLOOKUP(Y360,'2. list used packaging material'!$A:$D,4,FALSE)</f>
        <v>#N/A</v>
      </c>
      <c r="AA360" s="3"/>
      <c r="AB360" s="3"/>
      <c r="AC360" s="3"/>
      <c r="AD360" s="55"/>
      <c r="AE360" s="1"/>
      <c r="AF360" s="56" t="e">
        <f>VLOOKUP(AE360,'2. list used packaging material'!$A:$D,4,FALSE)</f>
        <v>#N/A</v>
      </c>
      <c r="AG360" s="3"/>
      <c r="AH360" s="1"/>
      <c r="AI360" s="56" t="e">
        <f>VLOOKUP(AH360,'2. list used packaging material'!$A:$D,4,FALSE)</f>
        <v>#N/A</v>
      </c>
      <c r="AJ360" s="3"/>
      <c r="AK360" s="1"/>
      <c r="AL360" s="56" t="e">
        <f>VLOOKUP(AK360,'2. list used packaging material'!$A:$D,4,FALSE)</f>
        <v>#N/A</v>
      </c>
      <c r="AM360" s="3"/>
    </row>
    <row r="361" spans="2:39" x14ac:dyDescent="0.25">
      <c r="B361" s="54"/>
      <c r="C361" s="55"/>
      <c r="D361" s="55"/>
      <c r="E361" s="55"/>
      <c r="F361" s="55"/>
      <c r="G361" s="55"/>
      <c r="H361" s="1"/>
      <c r="I361" s="56" t="e">
        <f>VLOOKUP(H361,'2. list used packaging material'!A:D,4,FALSE)</f>
        <v>#N/A</v>
      </c>
      <c r="J361" s="41"/>
      <c r="K361" s="3"/>
      <c r="L361" s="3"/>
      <c r="M361" s="3"/>
      <c r="N361" s="45"/>
      <c r="O361" s="49"/>
      <c r="P361" s="46"/>
      <c r="Q361" s="56" t="e">
        <f>VLOOKUP(P361,'2. list used packaging material'!$A:$D,4,FALSE)</f>
        <v>#N/A</v>
      </c>
      <c r="R361" s="3"/>
      <c r="S361" s="1"/>
      <c r="T361" s="56" t="e">
        <f>VLOOKUP(S361,'2. list used packaging material'!$A:$D,4,FALSE)</f>
        <v>#N/A</v>
      </c>
      <c r="U361" s="3"/>
      <c r="V361" s="1"/>
      <c r="W361" s="56" t="e">
        <f>VLOOKUP(V361,'2. list used packaging material'!$A:$D,4,FALSE)</f>
        <v>#N/A</v>
      </c>
      <c r="X361" s="3"/>
      <c r="Y361" s="1"/>
      <c r="Z361" s="56" t="e">
        <f>VLOOKUP(Y361,'2. list used packaging material'!$A:$D,4,FALSE)</f>
        <v>#N/A</v>
      </c>
      <c r="AA361" s="3"/>
      <c r="AB361" s="3"/>
      <c r="AC361" s="3"/>
      <c r="AD361" s="55"/>
      <c r="AE361" s="1"/>
      <c r="AF361" s="56" t="e">
        <f>VLOOKUP(AE361,'2. list used packaging material'!$A:$D,4,FALSE)</f>
        <v>#N/A</v>
      </c>
      <c r="AG361" s="3"/>
      <c r="AH361" s="1"/>
      <c r="AI361" s="56" t="e">
        <f>VLOOKUP(AH361,'2. list used packaging material'!$A:$D,4,FALSE)</f>
        <v>#N/A</v>
      </c>
      <c r="AJ361" s="3"/>
      <c r="AK361" s="1"/>
      <c r="AL361" s="56" t="e">
        <f>VLOOKUP(AK361,'2. list used packaging material'!$A:$D,4,FALSE)</f>
        <v>#N/A</v>
      </c>
      <c r="AM361" s="3"/>
    </row>
    <row r="362" spans="2:39" x14ac:dyDescent="0.25">
      <c r="B362" s="54"/>
      <c r="C362" s="55"/>
      <c r="D362" s="55"/>
      <c r="E362" s="55"/>
      <c r="F362" s="55"/>
      <c r="G362" s="55"/>
      <c r="H362" s="1"/>
      <c r="I362" s="56" t="e">
        <f>VLOOKUP(H362,'2. list used packaging material'!A:D,4,FALSE)</f>
        <v>#N/A</v>
      </c>
      <c r="J362" s="41"/>
      <c r="K362" s="3"/>
      <c r="L362" s="3"/>
      <c r="M362" s="3"/>
      <c r="N362" s="45"/>
      <c r="O362" s="49"/>
      <c r="P362" s="46"/>
      <c r="Q362" s="56" t="e">
        <f>VLOOKUP(P362,'2. list used packaging material'!$A:$D,4,FALSE)</f>
        <v>#N/A</v>
      </c>
      <c r="R362" s="3"/>
      <c r="S362" s="1"/>
      <c r="T362" s="56" t="e">
        <f>VLOOKUP(S362,'2. list used packaging material'!$A:$D,4,FALSE)</f>
        <v>#N/A</v>
      </c>
      <c r="U362" s="3"/>
      <c r="V362" s="1"/>
      <c r="W362" s="56" t="e">
        <f>VLOOKUP(V362,'2. list used packaging material'!$A:$D,4,FALSE)</f>
        <v>#N/A</v>
      </c>
      <c r="X362" s="3"/>
      <c r="Y362" s="1"/>
      <c r="Z362" s="56" t="e">
        <f>VLOOKUP(Y362,'2. list used packaging material'!$A:$D,4,FALSE)</f>
        <v>#N/A</v>
      </c>
      <c r="AA362" s="3"/>
      <c r="AB362" s="3"/>
      <c r="AC362" s="3"/>
      <c r="AD362" s="55"/>
      <c r="AE362" s="1"/>
      <c r="AF362" s="56" t="e">
        <f>VLOOKUP(AE362,'2. list used packaging material'!$A:$D,4,FALSE)</f>
        <v>#N/A</v>
      </c>
      <c r="AG362" s="3"/>
      <c r="AH362" s="1"/>
      <c r="AI362" s="56" t="e">
        <f>VLOOKUP(AH362,'2. list used packaging material'!$A:$D,4,FALSE)</f>
        <v>#N/A</v>
      </c>
      <c r="AJ362" s="3"/>
      <c r="AK362" s="1"/>
      <c r="AL362" s="56" t="e">
        <f>VLOOKUP(AK362,'2. list used packaging material'!$A:$D,4,FALSE)</f>
        <v>#N/A</v>
      </c>
      <c r="AM362" s="3"/>
    </row>
    <row r="363" spans="2:39" x14ac:dyDescent="0.25">
      <c r="B363" s="54"/>
      <c r="C363" s="55"/>
      <c r="D363" s="55"/>
      <c r="E363" s="55"/>
      <c r="F363" s="55"/>
      <c r="G363" s="55"/>
      <c r="H363" s="1"/>
      <c r="I363" s="56" t="e">
        <f>VLOOKUP(H363,'2. list used packaging material'!A:D,4,FALSE)</f>
        <v>#N/A</v>
      </c>
      <c r="J363" s="41"/>
      <c r="K363" s="3"/>
      <c r="L363" s="3"/>
      <c r="M363" s="3"/>
      <c r="N363" s="45"/>
      <c r="O363" s="49"/>
      <c r="P363" s="46"/>
      <c r="Q363" s="56" t="e">
        <f>VLOOKUP(P363,'2. list used packaging material'!$A:$D,4,FALSE)</f>
        <v>#N/A</v>
      </c>
      <c r="R363" s="3"/>
      <c r="S363" s="1"/>
      <c r="T363" s="56" t="e">
        <f>VLOOKUP(S363,'2. list used packaging material'!$A:$D,4,FALSE)</f>
        <v>#N/A</v>
      </c>
      <c r="U363" s="3"/>
      <c r="V363" s="1"/>
      <c r="W363" s="56" t="e">
        <f>VLOOKUP(V363,'2. list used packaging material'!$A:$D,4,FALSE)</f>
        <v>#N/A</v>
      </c>
      <c r="X363" s="3"/>
      <c r="Y363" s="1"/>
      <c r="Z363" s="56" t="e">
        <f>VLOOKUP(Y363,'2. list used packaging material'!$A:$D,4,FALSE)</f>
        <v>#N/A</v>
      </c>
      <c r="AA363" s="3"/>
      <c r="AB363" s="3"/>
      <c r="AC363" s="3"/>
      <c r="AD363" s="55"/>
      <c r="AE363" s="1"/>
      <c r="AF363" s="56" t="e">
        <f>VLOOKUP(AE363,'2. list used packaging material'!$A:$D,4,FALSE)</f>
        <v>#N/A</v>
      </c>
      <c r="AG363" s="3"/>
      <c r="AH363" s="1"/>
      <c r="AI363" s="56" t="e">
        <f>VLOOKUP(AH363,'2. list used packaging material'!$A:$D,4,FALSE)</f>
        <v>#N/A</v>
      </c>
      <c r="AJ363" s="3"/>
      <c r="AK363" s="1"/>
      <c r="AL363" s="56" t="e">
        <f>VLOOKUP(AK363,'2. list used packaging material'!$A:$D,4,FALSE)</f>
        <v>#N/A</v>
      </c>
      <c r="AM363" s="3"/>
    </row>
    <row r="364" spans="2:39" x14ac:dyDescent="0.25">
      <c r="B364" s="54"/>
      <c r="C364" s="55"/>
      <c r="D364" s="55"/>
      <c r="E364" s="55"/>
      <c r="F364" s="55"/>
      <c r="G364" s="55"/>
      <c r="H364" s="1"/>
      <c r="I364" s="56" t="e">
        <f>VLOOKUP(H364,'2. list used packaging material'!A:D,4,FALSE)</f>
        <v>#N/A</v>
      </c>
      <c r="J364" s="41"/>
      <c r="K364" s="3"/>
      <c r="L364" s="3"/>
      <c r="M364" s="3"/>
      <c r="N364" s="45"/>
      <c r="O364" s="49"/>
      <c r="P364" s="46"/>
      <c r="Q364" s="56" t="e">
        <f>VLOOKUP(P364,'2. list used packaging material'!$A:$D,4,FALSE)</f>
        <v>#N/A</v>
      </c>
      <c r="R364" s="3"/>
      <c r="S364" s="1"/>
      <c r="T364" s="56" t="e">
        <f>VLOOKUP(S364,'2. list used packaging material'!$A:$D,4,FALSE)</f>
        <v>#N/A</v>
      </c>
      <c r="U364" s="3"/>
      <c r="V364" s="1"/>
      <c r="W364" s="56" t="e">
        <f>VLOOKUP(V364,'2. list used packaging material'!$A:$D,4,FALSE)</f>
        <v>#N/A</v>
      </c>
      <c r="X364" s="3"/>
      <c r="Y364" s="1"/>
      <c r="Z364" s="56" t="e">
        <f>VLOOKUP(Y364,'2. list used packaging material'!$A:$D,4,FALSE)</f>
        <v>#N/A</v>
      </c>
      <c r="AA364" s="3"/>
      <c r="AB364" s="3"/>
      <c r="AC364" s="3"/>
      <c r="AD364" s="55"/>
      <c r="AE364" s="1"/>
      <c r="AF364" s="56" t="e">
        <f>VLOOKUP(AE364,'2. list used packaging material'!$A:$D,4,FALSE)</f>
        <v>#N/A</v>
      </c>
      <c r="AG364" s="3"/>
      <c r="AH364" s="1"/>
      <c r="AI364" s="56" t="e">
        <f>VLOOKUP(AH364,'2. list used packaging material'!$A:$D,4,FALSE)</f>
        <v>#N/A</v>
      </c>
      <c r="AJ364" s="3"/>
      <c r="AK364" s="1"/>
      <c r="AL364" s="56" t="e">
        <f>VLOOKUP(AK364,'2. list used packaging material'!$A:$D,4,FALSE)</f>
        <v>#N/A</v>
      </c>
      <c r="AM364" s="3"/>
    </row>
    <row r="365" spans="2:39" x14ac:dyDescent="0.25">
      <c r="B365" s="54"/>
      <c r="C365" s="55"/>
      <c r="D365" s="55"/>
      <c r="E365" s="55"/>
      <c r="F365" s="55"/>
      <c r="G365" s="55"/>
      <c r="H365" s="1"/>
      <c r="I365" s="56" t="e">
        <f>VLOOKUP(H365,'2. list used packaging material'!A:D,4,FALSE)</f>
        <v>#N/A</v>
      </c>
      <c r="J365" s="41"/>
      <c r="K365" s="3"/>
      <c r="L365" s="3"/>
      <c r="M365" s="3"/>
      <c r="N365" s="45"/>
      <c r="O365" s="49"/>
      <c r="P365" s="46"/>
      <c r="Q365" s="56" t="e">
        <f>VLOOKUP(P365,'2. list used packaging material'!$A:$D,4,FALSE)</f>
        <v>#N/A</v>
      </c>
      <c r="R365" s="3"/>
      <c r="S365" s="1"/>
      <c r="T365" s="56" t="e">
        <f>VLOOKUP(S365,'2. list used packaging material'!$A:$D,4,FALSE)</f>
        <v>#N/A</v>
      </c>
      <c r="U365" s="3"/>
      <c r="V365" s="1"/>
      <c r="W365" s="56" t="e">
        <f>VLOOKUP(V365,'2. list used packaging material'!$A:$D,4,FALSE)</f>
        <v>#N/A</v>
      </c>
      <c r="X365" s="3"/>
      <c r="Y365" s="1"/>
      <c r="Z365" s="56" t="e">
        <f>VLOOKUP(Y365,'2. list used packaging material'!$A:$D,4,FALSE)</f>
        <v>#N/A</v>
      </c>
      <c r="AA365" s="3"/>
      <c r="AB365" s="3"/>
      <c r="AC365" s="3"/>
      <c r="AD365" s="55"/>
      <c r="AE365" s="1"/>
      <c r="AF365" s="56" t="e">
        <f>VLOOKUP(AE365,'2. list used packaging material'!$A:$D,4,FALSE)</f>
        <v>#N/A</v>
      </c>
      <c r="AG365" s="3"/>
      <c r="AH365" s="1"/>
      <c r="AI365" s="56" t="e">
        <f>VLOOKUP(AH365,'2. list used packaging material'!$A:$D,4,FALSE)</f>
        <v>#N/A</v>
      </c>
      <c r="AJ365" s="3"/>
      <c r="AK365" s="1"/>
      <c r="AL365" s="56" t="e">
        <f>VLOOKUP(AK365,'2. list used packaging material'!$A:$D,4,FALSE)</f>
        <v>#N/A</v>
      </c>
      <c r="AM365" s="3"/>
    </row>
    <row r="366" spans="2:39" x14ac:dyDescent="0.25">
      <c r="B366" s="54"/>
      <c r="C366" s="55"/>
      <c r="D366" s="55"/>
      <c r="E366" s="55"/>
      <c r="F366" s="55"/>
      <c r="G366" s="55"/>
      <c r="H366" s="1"/>
      <c r="I366" s="56" t="e">
        <f>VLOOKUP(H366,'2. list used packaging material'!A:D,4,FALSE)</f>
        <v>#N/A</v>
      </c>
      <c r="J366" s="41"/>
      <c r="K366" s="3"/>
      <c r="L366" s="3"/>
      <c r="M366" s="3"/>
      <c r="N366" s="45"/>
      <c r="O366" s="49"/>
      <c r="P366" s="46"/>
      <c r="Q366" s="56" t="e">
        <f>VLOOKUP(P366,'2. list used packaging material'!$A:$D,4,FALSE)</f>
        <v>#N/A</v>
      </c>
      <c r="R366" s="3"/>
      <c r="S366" s="1"/>
      <c r="T366" s="56" t="e">
        <f>VLOOKUP(S366,'2. list used packaging material'!$A:$D,4,FALSE)</f>
        <v>#N/A</v>
      </c>
      <c r="U366" s="3"/>
      <c r="V366" s="1"/>
      <c r="W366" s="56" t="e">
        <f>VLOOKUP(V366,'2. list used packaging material'!$A:$D,4,FALSE)</f>
        <v>#N/A</v>
      </c>
      <c r="X366" s="3"/>
      <c r="Y366" s="1"/>
      <c r="Z366" s="56" t="e">
        <f>VLOOKUP(Y366,'2. list used packaging material'!$A:$D,4,FALSE)</f>
        <v>#N/A</v>
      </c>
      <c r="AA366" s="3"/>
      <c r="AB366" s="3"/>
      <c r="AC366" s="3"/>
      <c r="AD366" s="55"/>
      <c r="AE366" s="1"/>
      <c r="AF366" s="56" t="e">
        <f>VLOOKUP(AE366,'2. list used packaging material'!$A:$D,4,FALSE)</f>
        <v>#N/A</v>
      </c>
      <c r="AG366" s="3"/>
      <c r="AH366" s="1"/>
      <c r="AI366" s="56" t="e">
        <f>VLOOKUP(AH366,'2. list used packaging material'!$A:$D,4,FALSE)</f>
        <v>#N/A</v>
      </c>
      <c r="AJ366" s="3"/>
      <c r="AK366" s="1"/>
      <c r="AL366" s="56" t="e">
        <f>VLOOKUP(AK366,'2. list used packaging material'!$A:$D,4,FALSE)</f>
        <v>#N/A</v>
      </c>
      <c r="AM366" s="3"/>
    </row>
    <row r="367" spans="2:39" x14ac:dyDescent="0.25">
      <c r="B367" s="54"/>
      <c r="C367" s="55"/>
      <c r="D367" s="55"/>
      <c r="E367" s="55"/>
      <c r="F367" s="55"/>
      <c r="G367" s="55"/>
      <c r="H367" s="1"/>
      <c r="I367" s="56" t="e">
        <f>VLOOKUP(H367,'2. list used packaging material'!A:D,4,FALSE)</f>
        <v>#N/A</v>
      </c>
      <c r="J367" s="41"/>
      <c r="K367" s="3"/>
      <c r="L367" s="3"/>
      <c r="M367" s="3"/>
      <c r="N367" s="45"/>
      <c r="O367" s="49"/>
      <c r="P367" s="46"/>
      <c r="Q367" s="56" t="e">
        <f>VLOOKUP(P367,'2. list used packaging material'!$A:$D,4,FALSE)</f>
        <v>#N/A</v>
      </c>
      <c r="R367" s="3"/>
      <c r="S367" s="1"/>
      <c r="T367" s="56" t="e">
        <f>VLOOKUP(S367,'2. list used packaging material'!$A:$D,4,FALSE)</f>
        <v>#N/A</v>
      </c>
      <c r="U367" s="3"/>
      <c r="V367" s="1"/>
      <c r="W367" s="56" t="e">
        <f>VLOOKUP(V367,'2. list used packaging material'!$A:$D,4,FALSE)</f>
        <v>#N/A</v>
      </c>
      <c r="X367" s="3"/>
      <c r="Y367" s="1"/>
      <c r="Z367" s="56" t="e">
        <f>VLOOKUP(Y367,'2. list used packaging material'!$A:$D,4,FALSE)</f>
        <v>#N/A</v>
      </c>
      <c r="AA367" s="3"/>
      <c r="AB367" s="3"/>
      <c r="AC367" s="3"/>
      <c r="AD367" s="55"/>
      <c r="AE367" s="1"/>
      <c r="AF367" s="56" t="e">
        <f>VLOOKUP(AE367,'2. list used packaging material'!$A:$D,4,FALSE)</f>
        <v>#N/A</v>
      </c>
      <c r="AG367" s="3"/>
      <c r="AH367" s="1"/>
      <c r="AI367" s="56" t="e">
        <f>VLOOKUP(AH367,'2. list used packaging material'!$A:$D,4,FALSE)</f>
        <v>#N/A</v>
      </c>
      <c r="AJ367" s="3"/>
      <c r="AK367" s="1"/>
      <c r="AL367" s="56" t="e">
        <f>VLOOKUP(AK367,'2. list used packaging material'!$A:$D,4,FALSE)</f>
        <v>#N/A</v>
      </c>
      <c r="AM367" s="3"/>
    </row>
    <row r="368" spans="2:39" x14ac:dyDescent="0.25">
      <c r="B368" s="54"/>
      <c r="C368" s="55"/>
      <c r="D368" s="55"/>
      <c r="E368" s="55"/>
      <c r="F368" s="55"/>
      <c r="G368" s="55"/>
      <c r="H368" s="1"/>
      <c r="I368" s="56" t="e">
        <f>VLOOKUP(H368,'2. list used packaging material'!A:D,4,FALSE)</f>
        <v>#N/A</v>
      </c>
      <c r="J368" s="41"/>
      <c r="K368" s="3"/>
      <c r="L368" s="3"/>
      <c r="M368" s="3"/>
      <c r="N368" s="45"/>
      <c r="O368" s="49"/>
      <c r="P368" s="46"/>
      <c r="Q368" s="56" t="e">
        <f>VLOOKUP(P368,'2. list used packaging material'!$A:$D,4,FALSE)</f>
        <v>#N/A</v>
      </c>
      <c r="R368" s="3"/>
      <c r="S368" s="1"/>
      <c r="T368" s="56" t="e">
        <f>VLOOKUP(S368,'2. list used packaging material'!$A:$D,4,FALSE)</f>
        <v>#N/A</v>
      </c>
      <c r="U368" s="3"/>
      <c r="V368" s="1"/>
      <c r="W368" s="56" t="e">
        <f>VLOOKUP(V368,'2. list used packaging material'!$A:$D,4,FALSE)</f>
        <v>#N/A</v>
      </c>
      <c r="X368" s="3"/>
      <c r="Y368" s="1"/>
      <c r="Z368" s="56" t="e">
        <f>VLOOKUP(Y368,'2. list used packaging material'!$A:$D,4,FALSE)</f>
        <v>#N/A</v>
      </c>
      <c r="AA368" s="3"/>
      <c r="AB368" s="3"/>
      <c r="AC368" s="3"/>
      <c r="AD368" s="55"/>
      <c r="AE368" s="1"/>
      <c r="AF368" s="56" t="e">
        <f>VLOOKUP(AE368,'2. list used packaging material'!$A:$D,4,FALSE)</f>
        <v>#N/A</v>
      </c>
      <c r="AG368" s="3"/>
      <c r="AH368" s="1"/>
      <c r="AI368" s="56" t="e">
        <f>VLOOKUP(AH368,'2. list used packaging material'!$A:$D,4,FALSE)</f>
        <v>#N/A</v>
      </c>
      <c r="AJ368" s="3"/>
      <c r="AK368" s="1"/>
      <c r="AL368" s="56" t="e">
        <f>VLOOKUP(AK368,'2. list used packaging material'!$A:$D,4,FALSE)</f>
        <v>#N/A</v>
      </c>
      <c r="AM368" s="3"/>
    </row>
    <row r="369" spans="2:39" x14ac:dyDescent="0.25">
      <c r="B369" s="54"/>
      <c r="C369" s="55"/>
      <c r="D369" s="55"/>
      <c r="E369" s="55"/>
      <c r="F369" s="55"/>
      <c r="G369" s="55"/>
      <c r="H369" s="1"/>
      <c r="I369" s="56" t="e">
        <f>VLOOKUP(H369,'2. list used packaging material'!A:D,4,FALSE)</f>
        <v>#N/A</v>
      </c>
      <c r="J369" s="41"/>
      <c r="K369" s="3"/>
      <c r="L369" s="3"/>
      <c r="M369" s="3"/>
      <c r="N369" s="45"/>
      <c r="O369" s="49"/>
      <c r="P369" s="46"/>
      <c r="Q369" s="56" t="e">
        <f>VLOOKUP(P369,'2. list used packaging material'!$A:$D,4,FALSE)</f>
        <v>#N/A</v>
      </c>
      <c r="R369" s="3"/>
      <c r="S369" s="1"/>
      <c r="T369" s="56" t="e">
        <f>VLOOKUP(S369,'2. list used packaging material'!$A:$D,4,FALSE)</f>
        <v>#N/A</v>
      </c>
      <c r="U369" s="3"/>
      <c r="V369" s="1"/>
      <c r="W369" s="56" t="e">
        <f>VLOOKUP(V369,'2. list used packaging material'!$A:$D,4,FALSE)</f>
        <v>#N/A</v>
      </c>
      <c r="X369" s="3"/>
      <c r="Y369" s="1"/>
      <c r="Z369" s="56" t="e">
        <f>VLOOKUP(Y369,'2. list used packaging material'!$A:$D,4,FALSE)</f>
        <v>#N/A</v>
      </c>
      <c r="AA369" s="3"/>
      <c r="AB369" s="3"/>
      <c r="AC369" s="3"/>
      <c r="AD369" s="55"/>
      <c r="AE369" s="1"/>
      <c r="AF369" s="56" t="e">
        <f>VLOOKUP(AE369,'2. list used packaging material'!$A:$D,4,FALSE)</f>
        <v>#N/A</v>
      </c>
      <c r="AG369" s="3"/>
      <c r="AH369" s="1"/>
      <c r="AI369" s="56" t="e">
        <f>VLOOKUP(AH369,'2. list used packaging material'!$A:$D,4,FALSE)</f>
        <v>#N/A</v>
      </c>
      <c r="AJ369" s="3"/>
      <c r="AK369" s="1"/>
      <c r="AL369" s="56" t="e">
        <f>VLOOKUP(AK369,'2. list used packaging material'!$A:$D,4,FALSE)</f>
        <v>#N/A</v>
      </c>
      <c r="AM369" s="3"/>
    </row>
    <row r="370" spans="2:39" x14ac:dyDescent="0.25">
      <c r="B370" s="54"/>
      <c r="C370" s="55"/>
      <c r="D370" s="55"/>
      <c r="E370" s="55"/>
      <c r="F370" s="55"/>
      <c r="G370" s="55"/>
      <c r="H370" s="1"/>
      <c r="I370" s="56" t="e">
        <f>VLOOKUP(H370,'2. list used packaging material'!A:D,4,FALSE)</f>
        <v>#N/A</v>
      </c>
      <c r="J370" s="41"/>
      <c r="K370" s="3"/>
      <c r="L370" s="3"/>
      <c r="M370" s="3"/>
      <c r="N370" s="45"/>
      <c r="O370" s="49"/>
      <c r="P370" s="46"/>
      <c r="Q370" s="56" t="e">
        <f>VLOOKUP(P370,'2. list used packaging material'!$A:$D,4,FALSE)</f>
        <v>#N/A</v>
      </c>
      <c r="R370" s="3"/>
      <c r="S370" s="1"/>
      <c r="T370" s="56" t="e">
        <f>VLOOKUP(S370,'2. list used packaging material'!$A:$D,4,FALSE)</f>
        <v>#N/A</v>
      </c>
      <c r="U370" s="3"/>
      <c r="V370" s="1"/>
      <c r="W370" s="56" t="e">
        <f>VLOOKUP(V370,'2. list used packaging material'!$A:$D,4,FALSE)</f>
        <v>#N/A</v>
      </c>
      <c r="X370" s="3"/>
      <c r="Y370" s="1"/>
      <c r="Z370" s="56" t="e">
        <f>VLOOKUP(Y370,'2. list used packaging material'!$A:$D,4,FALSE)</f>
        <v>#N/A</v>
      </c>
      <c r="AA370" s="3"/>
      <c r="AB370" s="3"/>
      <c r="AC370" s="3"/>
      <c r="AD370" s="55"/>
      <c r="AE370" s="1"/>
      <c r="AF370" s="56" t="e">
        <f>VLOOKUP(AE370,'2. list used packaging material'!$A:$D,4,FALSE)</f>
        <v>#N/A</v>
      </c>
      <c r="AG370" s="3"/>
      <c r="AH370" s="1"/>
      <c r="AI370" s="56" t="e">
        <f>VLOOKUP(AH370,'2. list used packaging material'!$A:$D,4,FALSE)</f>
        <v>#N/A</v>
      </c>
      <c r="AJ370" s="3"/>
      <c r="AK370" s="1"/>
      <c r="AL370" s="56" t="e">
        <f>VLOOKUP(AK370,'2. list used packaging material'!$A:$D,4,FALSE)</f>
        <v>#N/A</v>
      </c>
      <c r="AM370" s="3"/>
    </row>
    <row r="371" spans="2:39" x14ac:dyDescent="0.25">
      <c r="B371" s="54"/>
      <c r="C371" s="55"/>
      <c r="D371" s="55"/>
      <c r="E371" s="55"/>
      <c r="F371" s="55"/>
      <c r="G371" s="55"/>
      <c r="H371" s="1"/>
      <c r="I371" s="56" t="e">
        <f>VLOOKUP(H371,'2. list used packaging material'!A:D,4,FALSE)</f>
        <v>#N/A</v>
      </c>
      <c r="J371" s="41"/>
      <c r="K371" s="3"/>
      <c r="L371" s="3"/>
      <c r="M371" s="3"/>
      <c r="N371" s="45"/>
      <c r="O371" s="49"/>
      <c r="P371" s="46"/>
      <c r="Q371" s="56" t="e">
        <f>VLOOKUP(P371,'2. list used packaging material'!$A:$D,4,FALSE)</f>
        <v>#N/A</v>
      </c>
      <c r="R371" s="3"/>
      <c r="S371" s="1"/>
      <c r="T371" s="56" t="e">
        <f>VLOOKUP(S371,'2. list used packaging material'!$A:$D,4,FALSE)</f>
        <v>#N/A</v>
      </c>
      <c r="U371" s="3"/>
      <c r="V371" s="1"/>
      <c r="W371" s="56" t="e">
        <f>VLOOKUP(V371,'2. list used packaging material'!$A:$D,4,FALSE)</f>
        <v>#N/A</v>
      </c>
      <c r="X371" s="3"/>
      <c r="Y371" s="1"/>
      <c r="Z371" s="56" t="e">
        <f>VLOOKUP(Y371,'2. list used packaging material'!$A:$D,4,FALSE)</f>
        <v>#N/A</v>
      </c>
      <c r="AA371" s="3"/>
      <c r="AB371" s="3"/>
      <c r="AC371" s="3"/>
      <c r="AD371" s="55"/>
      <c r="AE371" s="1"/>
      <c r="AF371" s="56" t="e">
        <f>VLOOKUP(AE371,'2. list used packaging material'!$A:$D,4,FALSE)</f>
        <v>#N/A</v>
      </c>
      <c r="AG371" s="3"/>
      <c r="AH371" s="1"/>
      <c r="AI371" s="56" t="e">
        <f>VLOOKUP(AH371,'2. list used packaging material'!$A:$D,4,FALSE)</f>
        <v>#N/A</v>
      </c>
      <c r="AJ371" s="3"/>
      <c r="AK371" s="1"/>
      <c r="AL371" s="56" t="e">
        <f>VLOOKUP(AK371,'2. list used packaging material'!$A:$D,4,FALSE)</f>
        <v>#N/A</v>
      </c>
      <c r="AM371" s="3"/>
    </row>
    <row r="372" spans="2:39" x14ac:dyDescent="0.25">
      <c r="B372" s="54"/>
      <c r="C372" s="55"/>
      <c r="D372" s="55"/>
      <c r="E372" s="55"/>
      <c r="F372" s="55"/>
      <c r="G372" s="55"/>
      <c r="H372" s="1"/>
      <c r="I372" s="56" t="e">
        <f>VLOOKUP(H372,'2. list used packaging material'!A:D,4,FALSE)</f>
        <v>#N/A</v>
      </c>
      <c r="J372" s="41"/>
      <c r="K372" s="3"/>
      <c r="L372" s="3"/>
      <c r="M372" s="3"/>
      <c r="N372" s="45"/>
      <c r="O372" s="49"/>
      <c r="P372" s="46"/>
      <c r="Q372" s="56" t="e">
        <f>VLOOKUP(P372,'2. list used packaging material'!$A:$D,4,FALSE)</f>
        <v>#N/A</v>
      </c>
      <c r="R372" s="3"/>
      <c r="S372" s="1"/>
      <c r="T372" s="56" t="e">
        <f>VLOOKUP(S372,'2. list used packaging material'!$A:$D,4,FALSE)</f>
        <v>#N/A</v>
      </c>
      <c r="U372" s="3"/>
      <c r="V372" s="1"/>
      <c r="W372" s="56" t="e">
        <f>VLOOKUP(V372,'2. list used packaging material'!$A:$D,4,FALSE)</f>
        <v>#N/A</v>
      </c>
      <c r="X372" s="3"/>
      <c r="Y372" s="1"/>
      <c r="Z372" s="56" t="e">
        <f>VLOOKUP(Y372,'2. list used packaging material'!$A:$D,4,FALSE)</f>
        <v>#N/A</v>
      </c>
      <c r="AA372" s="3"/>
      <c r="AB372" s="3"/>
      <c r="AC372" s="3"/>
      <c r="AD372" s="55"/>
      <c r="AE372" s="1"/>
      <c r="AF372" s="56" t="e">
        <f>VLOOKUP(AE372,'2. list used packaging material'!$A:$D,4,FALSE)</f>
        <v>#N/A</v>
      </c>
      <c r="AG372" s="3"/>
      <c r="AH372" s="1"/>
      <c r="AI372" s="56" t="e">
        <f>VLOOKUP(AH372,'2. list used packaging material'!$A:$D,4,FALSE)</f>
        <v>#N/A</v>
      </c>
      <c r="AJ372" s="3"/>
      <c r="AK372" s="1"/>
      <c r="AL372" s="56" t="e">
        <f>VLOOKUP(AK372,'2. list used packaging material'!$A:$D,4,FALSE)</f>
        <v>#N/A</v>
      </c>
      <c r="AM372" s="3"/>
    </row>
    <row r="373" spans="2:39" x14ac:dyDescent="0.25">
      <c r="B373" s="54"/>
      <c r="C373" s="55"/>
      <c r="D373" s="55"/>
      <c r="E373" s="55"/>
      <c r="F373" s="55"/>
      <c r="G373" s="55"/>
      <c r="H373" s="1"/>
      <c r="I373" s="56" t="e">
        <f>VLOOKUP(H373,'2. list used packaging material'!A:D,4,FALSE)</f>
        <v>#N/A</v>
      </c>
      <c r="J373" s="41"/>
      <c r="K373" s="3"/>
      <c r="L373" s="3"/>
      <c r="M373" s="3"/>
      <c r="N373" s="45"/>
      <c r="O373" s="49"/>
      <c r="P373" s="46"/>
      <c r="Q373" s="56" t="e">
        <f>VLOOKUP(P373,'2. list used packaging material'!$A:$D,4,FALSE)</f>
        <v>#N/A</v>
      </c>
      <c r="R373" s="3"/>
      <c r="S373" s="1"/>
      <c r="T373" s="56" t="e">
        <f>VLOOKUP(S373,'2. list used packaging material'!$A:$D,4,FALSE)</f>
        <v>#N/A</v>
      </c>
      <c r="U373" s="3"/>
      <c r="V373" s="1"/>
      <c r="W373" s="56" t="e">
        <f>VLOOKUP(V373,'2. list used packaging material'!$A:$D,4,FALSE)</f>
        <v>#N/A</v>
      </c>
      <c r="X373" s="3"/>
      <c r="Y373" s="1"/>
      <c r="Z373" s="56" t="e">
        <f>VLOOKUP(Y373,'2. list used packaging material'!$A:$D,4,FALSE)</f>
        <v>#N/A</v>
      </c>
      <c r="AA373" s="3"/>
      <c r="AB373" s="3"/>
      <c r="AC373" s="3"/>
      <c r="AD373" s="55"/>
      <c r="AE373" s="1"/>
      <c r="AF373" s="56" t="e">
        <f>VLOOKUP(AE373,'2. list used packaging material'!$A:$D,4,FALSE)</f>
        <v>#N/A</v>
      </c>
      <c r="AG373" s="3"/>
      <c r="AH373" s="1"/>
      <c r="AI373" s="56" t="e">
        <f>VLOOKUP(AH373,'2. list used packaging material'!$A:$D,4,FALSE)</f>
        <v>#N/A</v>
      </c>
      <c r="AJ373" s="3"/>
      <c r="AK373" s="1"/>
      <c r="AL373" s="56" t="e">
        <f>VLOOKUP(AK373,'2. list used packaging material'!$A:$D,4,FALSE)</f>
        <v>#N/A</v>
      </c>
      <c r="AM373" s="3"/>
    </row>
    <row r="374" spans="2:39" x14ac:dyDescent="0.25">
      <c r="B374" s="54"/>
      <c r="C374" s="55"/>
      <c r="D374" s="55"/>
      <c r="E374" s="55"/>
      <c r="F374" s="55"/>
      <c r="G374" s="55"/>
      <c r="H374" s="1"/>
      <c r="I374" s="56" t="e">
        <f>VLOOKUP(H374,'2. list used packaging material'!A:D,4,FALSE)</f>
        <v>#N/A</v>
      </c>
      <c r="J374" s="41"/>
      <c r="K374" s="3"/>
      <c r="L374" s="3"/>
      <c r="M374" s="3"/>
      <c r="N374" s="45"/>
      <c r="O374" s="49"/>
      <c r="P374" s="46"/>
      <c r="Q374" s="56" t="e">
        <f>VLOOKUP(P374,'2. list used packaging material'!$A:$D,4,FALSE)</f>
        <v>#N/A</v>
      </c>
      <c r="R374" s="3"/>
      <c r="S374" s="1"/>
      <c r="T374" s="56" t="e">
        <f>VLOOKUP(S374,'2. list used packaging material'!$A:$D,4,FALSE)</f>
        <v>#N/A</v>
      </c>
      <c r="U374" s="3"/>
      <c r="V374" s="1"/>
      <c r="W374" s="56" t="e">
        <f>VLOOKUP(V374,'2. list used packaging material'!$A:$D,4,FALSE)</f>
        <v>#N/A</v>
      </c>
      <c r="X374" s="3"/>
      <c r="Y374" s="1"/>
      <c r="Z374" s="56" t="e">
        <f>VLOOKUP(Y374,'2. list used packaging material'!$A:$D,4,FALSE)</f>
        <v>#N/A</v>
      </c>
      <c r="AA374" s="3"/>
      <c r="AB374" s="3"/>
      <c r="AC374" s="3"/>
      <c r="AD374" s="55"/>
      <c r="AE374" s="1"/>
      <c r="AF374" s="56" t="e">
        <f>VLOOKUP(AE374,'2. list used packaging material'!$A:$D,4,FALSE)</f>
        <v>#N/A</v>
      </c>
      <c r="AG374" s="3"/>
      <c r="AH374" s="1"/>
      <c r="AI374" s="56" t="e">
        <f>VLOOKUP(AH374,'2. list used packaging material'!$A:$D,4,FALSE)</f>
        <v>#N/A</v>
      </c>
      <c r="AJ374" s="3"/>
      <c r="AK374" s="1"/>
      <c r="AL374" s="56" t="e">
        <f>VLOOKUP(AK374,'2. list used packaging material'!$A:$D,4,FALSE)</f>
        <v>#N/A</v>
      </c>
      <c r="AM374" s="3"/>
    </row>
    <row r="375" spans="2:39" x14ac:dyDescent="0.25">
      <c r="B375" s="54"/>
      <c r="C375" s="55"/>
      <c r="D375" s="55"/>
      <c r="E375" s="55"/>
      <c r="F375" s="55"/>
      <c r="G375" s="55"/>
      <c r="H375" s="1"/>
      <c r="I375" s="56" t="e">
        <f>VLOOKUP(H375,'2. list used packaging material'!A:D,4,FALSE)</f>
        <v>#N/A</v>
      </c>
      <c r="J375" s="41"/>
      <c r="K375" s="3"/>
      <c r="L375" s="3"/>
      <c r="M375" s="3"/>
      <c r="N375" s="45"/>
      <c r="O375" s="49"/>
      <c r="P375" s="46"/>
      <c r="Q375" s="56" t="e">
        <f>VLOOKUP(P375,'2. list used packaging material'!$A:$D,4,FALSE)</f>
        <v>#N/A</v>
      </c>
      <c r="R375" s="3"/>
      <c r="S375" s="1"/>
      <c r="T375" s="56" t="e">
        <f>VLOOKUP(S375,'2. list used packaging material'!$A:$D,4,FALSE)</f>
        <v>#N/A</v>
      </c>
      <c r="U375" s="3"/>
      <c r="V375" s="1"/>
      <c r="W375" s="56" t="e">
        <f>VLOOKUP(V375,'2. list used packaging material'!$A:$D,4,FALSE)</f>
        <v>#N/A</v>
      </c>
      <c r="X375" s="3"/>
      <c r="Y375" s="1"/>
      <c r="Z375" s="56" t="e">
        <f>VLOOKUP(Y375,'2. list used packaging material'!$A:$D,4,FALSE)</f>
        <v>#N/A</v>
      </c>
      <c r="AA375" s="3"/>
      <c r="AB375" s="3"/>
      <c r="AC375" s="3"/>
      <c r="AD375" s="55"/>
      <c r="AE375" s="1"/>
      <c r="AF375" s="56" t="e">
        <f>VLOOKUP(AE375,'2. list used packaging material'!$A:$D,4,FALSE)</f>
        <v>#N/A</v>
      </c>
      <c r="AG375" s="3"/>
      <c r="AH375" s="1"/>
      <c r="AI375" s="56" t="e">
        <f>VLOOKUP(AH375,'2. list used packaging material'!$A:$D,4,FALSE)</f>
        <v>#N/A</v>
      </c>
      <c r="AJ375" s="3"/>
      <c r="AK375" s="1"/>
      <c r="AL375" s="56" t="e">
        <f>VLOOKUP(AK375,'2. list used packaging material'!$A:$D,4,FALSE)</f>
        <v>#N/A</v>
      </c>
      <c r="AM375" s="3"/>
    </row>
    <row r="376" spans="2:39" x14ac:dyDescent="0.25">
      <c r="B376" s="54"/>
      <c r="C376" s="55"/>
      <c r="D376" s="55"/>
      <c r="E376" s="55"/>
      <c r="F376" s="55"/>
      <c r="G376" s="55"/>
      <c r="H376" s="1"/>
      <c r="I376" s="56" t="e">
        <f>VLOOKUP(H376,'2. list used packaging material'!A:D,4,FALSE)</f>
        <v>#N/A</v>
      </c>
      <c r="J376" s="41"/>
      <c r="K376" s="3"/>
      <c r="L376" s="3"/>
      <c r="M376" s="3"/>
      <c r="N376" s="45"/>
      <c r="O376" s="49"/>
      <c r="P376" s="46"/>
      <c r="Q376" s="56" t="e">
        <f>VLOOKUP(P376,'2. list used packaging material'!$A:$D,4,FALSE)</f>
        <v>#N/A</v>
      </c>
      <c r="R376" s="3"/>
      <c r="S376" s="1"/>
      <c r="T376" s="56" t="e">
        <f>VLOOKUP(S376,'2. list used packaging material'!$A:$D,4,FALSE)</f>
        <v>#N/A</v>
      </c>
      <c r="U376" s="3"/>
      <c r="V376" s="1"/>
      <c r="W376" s="56" t="e">
        <f>VLOOKUP(V376,'2. list used packaging material'!$A:$D,4,FALSE)</f>
        <v>#N/A</v>
      </c>
      <c r="X376" s="3"/>
      <c r="Y376" s="1"/>
      <c r="Z376" s="56" t="e">
        <f>VLOOKUP(Y376,'2. list used packaging material'!$A:$D,4,FALSE)</f>
        <v>#N/A</v>
      </c>
      <c r="AA376" s="3"/>
      <c r="AB376" s="3"/>
      <c r="AC376" s="3"/>
      <c r="AD376" s="55"/>
      <c r="AE376" s="1"/>
      <c r="AF376" s="56" t="e">
        <f>VLOOKUP(AE376,'2. list used packaging material'!$A:$D,4,FALSE)</f>
        <v>#N/A</v>
      </c>
      <c r="AG376" s="3"/>
      <c r="AH376" s="1"/>
      <c r="AI376" s="56" t="e">
        <f>VLOOKUP(AH376,'2. list used packaging material'!$A:$D,4,FALSE)</f>
        <v>#N/A</v>
      </c>
      <c r="AJ376" s="3"/>
      <c r="AK376" s="1"/>
      <c r="AL376" s="56" t="e">
        <f>VLOOKUP(AK376,'2. list used packaging material'!$A:$D,4,FALSE)</f>
        <v>#N/A</v>
      </c>
      <c r="AM376" s="3"/>
    </row>
    <row r="377" spans="2:39" x14ac:dyDescent="0.25">
      <c r="B377" s="54"/>
      <c r="C377" s="55"/>
      <c r="D377" s="55"/>
      <c r="E377" s="55"/>
      <c r="F377" s="55"/>
      <c r="G377" s="55"/>
      <c r="H377" s="1"/>
      <c r="I377" s="56" t="e">
        <f>VLOOKUP(H377,'2. list used packaging material'!A:D,4,FALSE)</f>
        <v>#N/A</v>
      </c>
      <c r="J377" s="41"/>
      <c r="K377" s="3"/>
      <c r="L377" s="3"/>
      <c r="M377" s="3"/>
      <c r="N377" s="45"/>
      <c r="O377" s="49"/>
      <c r="P377" s="46"/>
      <c r="Q377" s="56" t="e">
        <f>VLOOKUP(P377,'2. list used packaging material'!$A:$D,4,FALSE)</f>
        <v>#N/A</v>
      </c>
      <c r="R377" s="3"/>
      <c r="S377" s="1"/>
      <c r="T377" s="56" t="e">
        <f>VLOOKUP(S377,'2. list used packaging material'!$A:$D,4,FALSE)</f>
        <v>#N/A</v>
      </c>
      <c r="U377" s="3"/>
      <c r="V377" s="1"/>
      <c r="W377" s="56" t="e">
        <f>VLOOKUP(V377,'2. list used packaging material'!$A:$D,4,FALSE)</f>
        <v>#N/A</v>
      </c>
      <c r="X377" s="3"/>
      <c r="Y377" s="1"/>
      <c r="Z377" s="56" t="e">
        <f>VLOOKUP(Y377,'2. list used packaging material'!$A:$D,4,FALSE)</f>
        <v>#N/A</v>
      </c>
      <c r="AA377" s="3"/>
      <c r="AB377" s="3"/>
      <c r="AC377" s="3"/>
      <c r="AD377" s="55"/>
      <c r="AE377" s="1"/>
      <c r="AF377" s="56" t="e">
        <f>VLOOKUP(AE377,'2. list used packaging material'!$A:$D,4,FALSE)</f>
        <v>#N/A</v>
      </c>
      <c r="AG377" s="3"/>
      <c r="AH377" s="1"/>
      <c r="AI377" s="56" t="e">
        <f>VLOOKUP(AH377,'2. list used packaging material'!$A:$D,4,FALSE)</f>
        <v>#N/A</v>
      </c>
      <c r="AJ377" s="3"/>
      <c r="AK377" s="1"/>
      <c r="AL377" s="56" t="e">
        <f>VLOOKUP(AK377,'2. list used packaging material'!$A:$D,4,FALSE)</f>
        <v>#N/A</v>
      </c>
      <c r="AM377" s="3"/>
    </row>
    <row r="378" spans="2:39" x14ac:dyDescent="0.25">
      <c r="B378" s="54"/>
      <c r="C378" s="55"/>
      <c r="D378" s="55"/>
      <c r="E378" s="55"/>
      <c r="F378" s="55"/>
      <c r="G378" s="55"/>
      <c r="H378" s="1"/>
      <c r="I378" s="56" t="e">
        <f>VLOOKUP(H378,'2. list used packaging material'!A:D,4,FALSE)</f>
        <v>#N/A</v>
      </c>
      <c r="J378" s="41"/>
      <c r="K378" s="3"/>
      <c r="L378" s="3"/>
      <c r="M378" s="3"/>
      <c r="N378" s="45"/>
      <c r="O378" s="49"/>
      <c r="P378" s="46"/>
      <c r="Q378" s="56" t="e">
        <f>VLOOKUP(P378,'2. list used packaging material'!$A:$D,4,FALSE)</f>
        <v>#N/A</v>
      </c>
      <c r="R378" s="3"/>
      <c r="S378" s="1"/>
      <c r="T378" s="56" t="e">
        <f>VLOOKUP(S378,'2. list used packaging material'!$A:$D,4,FALSE)</f>
        <v>#N/A</v>
      </c>
      <c r="U378" s="3"/>
      <c r="V378" s="1"/>
      <c r="W378" s="56" t="e">
        <f>VLOOKUP(V378,'2. list used packaging material'!$A:$D,4,FALSE)</f>
        <v>#N/A</v>
      </c>
      <c r="X378" s="3"/>
      <c r="Y378" s="1"/>
      <c r="Z378" s="56" t="e">
        <f>VLOOKUP(Y378,'2. list used packaging material'!$A:$D,4,FALSE)</f>
        <v>#N/A</v>
      </c>
      <c r="AA378" s="3"/>
      <c r="AB378" s="3"/>
      <c r="AC378" s="3"/>
      <c r="AD378" s="55"/>
      <c r="AE378" s="1"/>
      <c r="AF378" s="56" t="e">
        <f>VLOOKUP(AE378,'2. list used packaging material'!$A:$D,4,FALSE)</f>
        <v>#N/A</v>
      </c>
      <c r="AG378" s="3"/>
      <c r="AH378" s="1"/>
      <c r="AI378" s="56" t="e">
        <f>VLOOKUP(AH378,'2. list used packaging material'!$A:$D,4,FALSE)</f>
        <v>#N/A</v>
      </c>
      <c r="AJ378" s="3"/>
      <c r="AK378" s="1"/>
      <c r="AL378" s="56" t="e">
        <f>VLOOKUP(AK378,'2. list used packaging material'!$A:$D,4,FALSE)</f>
        <v>#N/A</v>
      </c>
      <c r="AM378" s="3"/>
    </row>
    <row r="379" spans="2:39" x14ac:dyDescent="0.25">
      <c r="B379" s="54"/>
      <c r="C379" s="55"/>
      <c r="D379" s="55"/>
      <c r="E379" s="55"/>
      <c r="F379" s="55"/>
      <c r="G379" s="55"/>
      <c r="H379" s="1"/>
      <c r="I379" s="56" t="e">
        <f>VLOOKUP(H379,'2. list used packaging material'!A:D,4,FALSE)</f>
        <v>#N/A</v>
      </c>
      <c r="J379" s="41"/>
      <c r="K379" s="3"/>
      <c r="L379" s="3"/>
      <c r="M379" s="3"/>
      <c r="N379" s="45"/>
      <c r="O379" s="49"/>
      <c r="P379" s="46"/>
      <c r="Q379" s="56" t="e">
        <f>VLOOKUP(P379,'2. list used packaging material'!$A:$D,4,FALSE)</f>
        <v>#N/A</v>
      </c>
      <c r="R379" s="3"/>
      <c r="S379" s="1"/>
      <c r="T379" s="56" t="e">
        <f>VLOOKUP(S379,'2. list used packaging material'!$A:$D,4,FALSE)</f>
        <v>#N/A</v>
      </c>
      <c r="U379" s="3"/>
      <c r="V379" s="1"/>
      <c r="W379" s="56" t="e">
        <f>VLOOKUP(V379,'2. list used packaging material'!$A:$D,4,FALSE)</f>
        <v>#N/A</v>
      </c>
      <c r="X379" s="3"/>
      <c r="Y379" s="1"/>
      <c r="Z379" s="56" t="e">
        <f>VLOOKUP(Y379,'2. list used packaging material'!$A:$D,4,FALSE)</f>
        <v>#N/A</v>
      </c>
      <c r="AA379" s="3"/>
      <c r="AB379" s="3"/>
      <c r="AC379" s="3"/>
      <c r="AD379" s="55"/>
      <c r="AE379" s="1"/>
      <c r="AF379" s="56" t="e">
        <f>VLOOKUP(AE379,'2. list used packaging material'!$A:$D,4,FALSE)</f>
        <v>#N/A</v>
      </c>
      <c r="AG379" s="3"/>
      <c r="AH379" s="1"/>
      <c r="AI379" s="56" t="e">
        <f>VLOOKUP(AH379,'2. list used packaging material'!$A:$D,4,FALSE)</f>
        <v>#N/A</v>
      </c>
      <c r="AJ379" s="3"/>
      <c r="AK379" s="1"/>
      <c r="AL379" s="56" t="e">
        <f>VLOOKUP(AK379,'2. list used packaging material'!$A:$D,4,FALSE)</f>
        <v>#N/A</v>
      </c>
      <c r="AM379" s="3"/>
    </row>
    <row r="380" spans="2:39" x14ac:dyDescent="0.25">
      <c r="B380" s="54"/>
      <c r="C380" s="55"/>
      <c r="D380" s="55"/>
      <c r="E380" s="55"/>
      <c r="F380" s="55"/>
      <c r="G380" s="55"/>
      <c r="H380" s="1"/>
      <c r="I380" s="56" t="e">
        <f>VLOOKUP(H380,'2. list used packaging material'!A:D,4,FALSE)</f>
        <v>#N/A</v>
      </c>
      <c r="J380" s="41"/>
      <c r="K380" s="3"/>
      <c r="L380" s="3"/>
      <c r="M380" s="3"/>
      <c r="N380" s="45"/>
      <c r="O380" s="49"/>
      <c r="P380" s="46"/>
      <c r="Q380" s="56" t="e">
        <f>VLOOKUP(P380,'2. list used packaging material'!$A:$D,4,FALSE)</f>
        <v>#N/A</v>
      </c>
      <c r="R380" s="3"/>
      <c r="S380" s="1"/>
      <c r="T380" s="56" t="e">
        <f>VLOOKUP(S380,'2. list used packaging material'!$A:$D,4,FALSE)</f>
        <v>#N/A</v>
      </c>
      <c r="U380" s="3"/>
      <c r="V380" s="1"/>
      <c r="W380" s="56" t="e">
        <f>VLOOKUP(V380,'2. list used packaging material'!$A:$D,4,FALSE)</f>
        <v>#N/A</v>
      </c>
      <c r="X380" s="3"/>
      <c r="Y380" s="1"/>
      <c r="Z380" s="56" t="e">
        <f>VLOOKUP(Y380,'2. list used packaging material'!$A:$D,4,FALSE)</f>
        <v>#N/A</v>
      </c>
      <c r="AA380" s="3"/>
      <c r="AB380" s="3"/>
      <c r="AC380" s="3"/>
      <c r="AD380" s="55"/>
      <c r="AE380" s="1"/>
      <c r="AF380" s="56" t="e">
        <f>VLOOKUP(AE380,'2. list used packaging material'!$A:$D,4,FALSE)</f>
        <v>#N/A</v>
      </c>
      <c r="AG380" s="3"/>
      <c r="AH380" s="1"/>
      <c r="AI380" s="56" t="e">
        <f>VLOOKUP(AH380,'2. list used packaging material'!$A:$D,4,FALSE)</f>
        <v>#N/A</v>
      </c>
      <c r="AJ380" s="3"/>
      <c r="AK380" s="1"/>
      <c r="AL380" s="56" t="e">
        <f>VLOOKUP(AK380,'2. list used packaging material'!$A:$D,4,FALSE)</f>
        <v>#N/A</v>
      </c>
      <c r="AM380" s="3"/>
    </row>
    <row r="381" spans="2:39" x14ac:dyDescent="0.25">
      <c r="B381" s="54"/>
      <c r="C381" s="55"/>
      <c r="D381" s="55"/>
      <c r="E381" s="55"/>
      <c r="F381" s="55"/>
      <c r="G381" s="55"/>
      <c r="H381" s="1"/>
      <c r="I381" s="56" t="e">
        <f>VLOOKUP(H381,'2. list used packaging material'!A:D,4,FALSE)</f>
        <v>#N/A</v>
      </c>
      <c r="J381" s="41"/>
      <c r="K381" s="3"/>
      <c r="L381" s="3"/>
      <c r="M381" s="3"/>
      <c r="N381" s="45"/>
      <c r="O381" s="49"/>
      <c r="P381" s="46"/>
      <c r="Q381" s="56" t="e">
        <f>VLOOKUP(P381,'2. list used packaging material'!$A:$D,4,FALSE)</f>
        <v>#N/A</v>
      </c>
      <c r="R381" s="3"/>
      <c r="S381" s="1"/>
      <c r="T381" s="56" t="e">
        <f>VLOOKUP(S381,'2. list used packaging material'!$A:$D,4,FALSE)</f>
        <v>#N/A</v>
      </c>
      <c r="U381" s="3"/>
      <c r="V381" s="1"/>
      <c r="W381" s="56" t="e">
        <f>VLOOKUP(V381,'2. list used packaging material'!$A:$D,4,FALSE)</f>
        <v>#N/A</v>
      </c>
      <c r="X381" s="3"/>
      <c r="Y381" s="1"/>
      <c r="Z381" s="56" t="e">
        <f>VLOOKUP(Y381,'2. list used packaging material'!$A:$D,4,FALSE)</f>
        <v>#N/A</v>
      </c>
      <c r="AA381" s="3"/>
      <c r="AB381" s="3"/>
      <c r="AC381" s="3"/>
      <c r="AD381" s="55"/>
      <c r="AE381" s="1"/>
      <c r="AF381" s="56" t="e">
        <f>VLOOKUP(AE381,'2. list used packaging material'!$A:$D,4,FALSE)</f>
        <v>#N/A</v>
      </c>
      <c r="AG381" s="3"/>
      <c r="AH381" s="1"/>
      <c r="AI381" s="56" t="e">
        <f>VLOOKUP(AH381,'2. list used packaging material'!$A:$D,4,FALSE)</f>
        <v>#N/A</v>
      </c>
      <c r="AJ381" s="3"/>
      <c r="AK381" s="1"/>
      <c r="AL381" s="56" t="e">
        <f>VLOOKUP(AK381,'2. list used packaging material'!$A:$D,4,FALSE)</f>
        <v>#N/A</v>
      </c>
      <c r="AM381" s="3"/>
    </row>
    <row r="382" spans="2:39" x14ac:dyDescent="0.25">
      <c r="B382" s="54"/>
      <c r="C382" s="55"/>
      <c r="D382" s="55"/>
      <c r="E382" s="55"/>
      <c r="F382" s="55"/>
      <c r="G382" s="55"/>
      <c r="H382" s="1"/>
      <c r="I382" s="56" t="e">
        <f>VLOOKUP(H382,'2. list used packaging material'!A:D,4,FALSE)</f>
        <v>#N/A</v>
      </c>
      <c r="J382" s="41"/>
      <c r="K382" s="3"/>
      <c r="L382" s="3"/>
      <c r="M382" s="3"/>
      <c r="N382" s="45"/>
      <c r="O382" s="49"/>
      <c r="P382" s="46"/>
      <c r="Q382" s="56" t="e">
        <f>VLOOKUP(P382,'2. list used packaging material'!$A:$D,4,FALSE)</f>
        <v>#N/A</v>
      </c>
      <c r="R382" s="3"/>
      <c r="S382" s="1"/>
      <c r="T382" s="56" t="e">
        <f>VLOOKUP(S382,'2. list used packaging material'!$A:$D,4,FALSE)</f>
        <v>#N/A</v>
      </c>
      <c r="U382" s="3"/>
      <c r="V382" s="1"/>
      <c r="W382" s="56" t="e">
        <f>VLOOKUP(V382,'2. list used packaging material'!$A:$D,4,FALSE)</f>
        <v>#N/A</v>
      </c>
      <c r="X382" s="3"/>
      <c r="Y382" s="1"/>
      <c r="Z382" s="56" t="e">
        <f>VLOOKUP(Y382,'2. list used packaging material'!$A:$D,4,FALSE)</f>
        <v>#N/A</v>
      </c>
      <c r="AA382" s="3"/>
      <c r="AB382" s="3"/>
      <c r="AC382" s="3"/>
      <c r="AD382" s="55"/>
      <c r="AE382" s="1"/>
      <c r="AF382" s="56" t="e">
        <f>VLOOKUP(AE382,'2. list used packaging material'!$A:$D,4,FALSE)</f>
        <v>#N/A</v>
      </c>
      <c r="AG382" s="3"/>
      <c r="AH382" s="1"/>
      <c r="AI382" s="56" t="e">
        <f>VLOOKUP(AH382,'2. list used packaging material'!$A:$D,4,FALSE)</f>
        <v>#N/A</v>
      </c>
      <c r="AJ382" s="3"/>
      <c r="AK382" s="1"/>
      <c r="AL382" s="56" t="e">
        <f>VLOOKUP(AK382,'2. list used packaging material'!$A:$D,4,FALSE)</f>
        <v>#N/A</v>
      </c>
      <c r="AM382" s="3"/>
    </row>
    <row r="383" spans="2:39" x14ac:dyDescent="0.25">
      <c r="B383" s="54"/>
      <c r="C383" s="55"/>
      <c r="D383" s="55"/>
      <c r="E383" s="55"/>
      <c r="F383" s="55"/>
      <c r="G383" s="55"/>
      <c r="H383" s="1"/>
      <c r="I383" s="56" t="e">
        <f>VLOOKUP(H383,'2. list used packaging material'!A:D,4,FALSE)</f>
        <v>#N/A</v>
      </c>
      <c r="J383" s="41"/>
      <c r="K383" s="3"/>
      <c r="L383" s="3"/>
      <c r="M383" s="3"/>
      <c r="N383" s="45"/>
      <c r="O383" s="49"/>
      <c r="P383" s="46"/>
      <c r="Q383" s="56" t="e">
        <f>VLOOKUP(P383,'2. list used packaging material'!$A:$D,4,FALSE)</f>
        <v>#N/A</v>
      </c>
      <c r="R383" s="3"/>
      <c r="S383" s="1"/>
      <c r="T383" s="56" t="e">
        <f>VLOOKUP(S383,'2. list used packaging material'!$A:$D,4,FALSE)</f>
        <v>#N/A</v>
      </c>
      <c r="U383" s="3"/>
      <c r="V383" s="1"/>
      <c r="W383" s="56" t="e">
        <f>VLOOKUP(V383,'2. list used packaging material'!$A:$D,4,FALSE)</f>
        <v>#N/A</v>
      </c>
      <c r="X383" s="3"/>
      <c r="Y383" s="1"/>
      <c r="Z383" s="56" t="e">
        <f>VLOOKUP(Y383,'2. list used packaging material'!$A:$D,4,FALSE)</f>
        <v>#N/A</v>
      </c>
      <c r="AA383" s="3"/>
      <c r="AB383" s="3"/>
      <c r="AC383" s="3"/>
      <c r="AD383" s="55"/>
      <c r="AE383" s="1"/>
      <c r="AF383" s="56" t="e">
        <f>VLOOKUP(AE383,'2. list used packaging material'!$A:$D,4,FALSE)</f>
        <v>#N/A</v>
      </c>
      <c r="AG383" s="3"/>
      <c r="AH383" s="1"/>
      <c r="AI383" s="56" t="e">
        <f>VLOOKUP(AH383,'2. list used packaging material'!$A:$D,4,FALSE)</f>
        <v>#N/A</v>
      </c>
      <c r="AJ383" s="3"/>
      <c r="AK383" s="1"/>
      <c r="AL383" s="56" t="e">
        <f>VLOOKUP(AK383,'2. list used packaging material'!$A:$D,4,FALSE)</f>
        <v>#N/A</v>
      </c>
      <c r="AM383" s="3"/>
    </row>
    <row r="384" spans="2:39" x14ac:dyDescent="0.25">
      <c r="B384" s="54"/>
      <c r="C384" s="55"/>
      <c r="D384" s="55"/>
      <c r="E384" s="55"/>
      <c r="F384" s="55"/>
      <c r="G384" s="55"/>
      <c r="H384" s="1"/>
      <c r="I384" s="56" t="e">
        <f>VLOOKUP(H384,'2. list used packaging material'!A:D,4,FALSE)</f>
        <v>#N/A</v>
      </c>
      <c r="J384" s="41"/>
      <c r="K384" s="3"/>
      <c r="L384" s="3"/>
      <c r="M384" s="3"/>
      <c r="N384" s="45"/>
      <c r="O384" s="49"/>
      <c r="P384" s="46"/>
      <c r="Q384" s="56" t="e">
        <f>VLOOKUP(P384,'2. list used packaging material'!$A:$D,4,FALSE)</f>
        <v>#N/A</v>
      </c>
      <c r="R384" s="3"/>
      <c r="S384" s="1"/>
      <c r="T384" s="56" t="e">
        <f>VLOOKUP(S384,'2. list used packaging material'!$A:$D,4,FALSE)</f>
        <v>#N/A</v>
      </c>
      <c r="U384" s="3"/>
      <c r="V384" s="1"/>
      <c r="W384" s="56" t="e">
        <f>VLOOKUP(V384,'2. list used packaging material'!$A:$D,4,FALSE)</f>
        <v>#N/A</v>
      </c>
      <c r="X384" s="3"/>
      <c r="Y384" s="1"/>
      <c r="Z384" s="56" t="e">
        <f>VLOOKUP(Y384,'2. list used packaging material'!$A:$D,4,FALSE)</f>
        <v>#N/A</v>
      </c>
      <c r="AA384" s="3"/>
      <c r="AB384" s="3"/>
      <c r="AC384" s="3"/>
      <c r="AD384" s="55"/>
      <c r="AE384" s="1"/>
      <c r="AF384" s="56" t="e">
        <f>VLOOKUP(AE384,'2. list used packaging material'!$A:$D,4,FALSE)</f>
        <v>#N/A</v>
      </c>
      <c r="AG384" s="3"/>
      <c r="AH384" s="1"/>
      <c r="AI384" s="56" t="e">
        <f>VLOOKUP(AH384,'2. list used packaging material'!$A:$D,4,FALSE)</f>
        <v>#N/A</v>
      </c>
      <c r="AJ384" s="3"/>
      <c r="AK384" s="1"/>
      <c r="AL384" s="56" t="e">
        <f>VLOOKUP(AK384,'2. list used packaging material'!$A:$D,4,FALSE)</f>
        <v>#N/A</v>
      </c>
      <c r="AM384" s="3"/>
    </row>
    <row r="385" spans="2:39" x14ac:dyDescent="0.25">
      <c r="B385" s="54"/>
      <c r="C385" s="55"/>
      <c r="D385" s="55"/>
      <c r="E385" s="55"/>
      <c r="F385" s="55"/>
      <c r="G385" s="55"/>
      <c r="H385" s="1"/>
      <c r="I385" s="56" t="e">
        <f>VLOOKUP(H385,'2. list used packaging material'!A:D,4,FALSE)</f>
        <v>#N/A</v>
      </c>
      <c r="J385" s="41"/>
      <c r="K385" s="3"/>
      <c r="L385" s="3"/>
      <c r="M385" s="3"/>
      <c r="N385" s="45"/>
      <c r="O385" s="49"/>
      <c r="P385" s="46"/>
      <c r="Q385" s="56" t="e">
        <f>VLOOKUP(P385,'2. list used packaging material'!$A:$D,4,FALSE)</f>
        <v>#N/A</v>
      </c>
      <c r="R385" s="3"/>
      <c r="S385" s="1"/>
      <c r="T385" s="56" t="e">
        <f>VLOOKUP(S385,'2. list used packaging material'!$A:$D,4,FALSE)</f>
        <v>#N/A</v>
      </c>
      <c r="U385" s="3"/>
      <c r="V385" s="1"/>
      <c r="W385" s="56" t="e">
        <f>VLOOKUP(V385,'2. list used packaging material'!$A:$D,4,FALSE)</f>
        <v>#N/A</v>
      </c>
      <c r="X385" s="3"/>
      <c r="Y385" s="1"/>
      <c r="Z385" s="56" t="e">
        <f>VLOOKUP(Y385,'2. list used packaging material'!$A:$D,4,FALSE)</f>
        <v>#N/A</v>
      </c>
      <c r="AA385" s="3"/>
      <c r="AB385" s="3"/>
      <c r="AC385" s="3"/>
      <c r="AD385" s="55"/>
      <c r="AE385" s="1"/>
      <c r="AF385" s="56" t="e">
        <f>VLOOKUP(AE385,'2. list used packaging material'!$A:$D,4,FALSE)</f>
        <v>#N/A</v>
      </c>
      <c r="AG385" s="3"/>
      <c r="AH385" s="1"/>
      <c r="AI385" s="56" t="e">
        <f>VLOOKUP(AH385,'2. list used packaging material'!$A:$D,4,FALSE)</f>
        <v>#N/A</v>
      </c>
      <c r="AJ385" s="3"/>
      <c r="AK385" s="1"/>
      <c r="AL385" s="56" t="e">
        <f>VLOOKUP(AK385,'2. list used packaging material'!$A:$D,4,FALSE)</f>
        <v>#N/A</v>
      </c>
      <c r="AM385" s="3"/>
    </row>
    <row r="386" spans="2:39" x14ac:dyDescent="0.25">
      <c r="B386" s="54"/>
      <c r="C386" s="55"/>
      <c r="D386" s="55"/>
      <c r="E386" s="55"/>
      <c r="F386" s="55"/>
      <c r="G386" s="55"/>
      <c r="H386" s="1"/>
      <c r="I386" s="56" t="e">
        <f>VLOOKUP(H386,'2. list used packaging material'!A:D,4,FALSE)</f>
        <v>#N/A</v>
      </c>
      <c r="J386" s="41"/>
      <c r="K386" s="3"/>
      <c r="L386" s="3"/>
      <c r="M386" s="3"/>
      <c r="N386" s="45"/>
      <c r="O386" s="49"/>
      <c r="P386" s="46"/>
      <c r="Q386" s="56" t="e">
        <f>VLOOKUP(P386,'2. list used packaging material'!$A:$D,4,FALSE)</f>
        <v>#N/A</v>
      </c>
      <c r="R386" s="3"/>
      <c r="S386" s="1"/>
      <c r="T386" s="56" t="e">
        <f>VLOOKUP(S386,'2. list used packaging material'!$A:$D,4,FALSE)</f>
        <v>#N/A</v>
      </c>
      <c r="U386" s="3"/>
      <c r="V386" s="1"/>
      <c r="W386" s="56" t="e">
        <f>VLOOKUP(V386,'2. list used packaging material'!$A:$D,4,FALSE)</f>
        <v>#N/A</v>
      </c>
      <c r="X386" s="3"/>
      <c r="Y386" s="1"/>
      <c r="Z386" s="56" t="e">
        <f>VLOOKUP(Y386,'2. list used packaging material'!$A:$D,4,FALSE)</f>
        <v>#N/A</v>
      </c>
      <c r="AA386" s="3"/>
      <c r="AB386" s="3"/>
      <c r="AC386" s="3"/>
      <c r="AD386" s="55"/>
      <c r="AE386" s="1"/>
      <c r="AF386" s="56" t="e">
        <f>VLOOKUP(AE386,'2. list used packaging material'!$A:$D,4,FALSE)</f>
        <v>#N/A</v>
      </c>
      <c r="AG386" s="3"/>
      <c r="AH386" s="1"/>
      <c r="AI386" s="56" t="e">
        <f>VLOOKUP(AH386,'2. list used packaging material'!$A:$D,4,FALSE)</f>
        <v>#N/A</v>
      </c>
      <c r="AJ386" s="3"/>
      <c r="AK386" s="1"/>
      <c r="AL386" s="56" t="e">
        <f>VLOOKUP(AK386,'2. list used packaging material'!$A:$D,4,FALSE)</f>
        <v>#N/A</v>
      </c>
      <c r="AM386" s="3"/>
    </row>
    <row r="387" spans="2:39" x14ac:dyDescent="0.25">
      <c r="B387" s="54"/>
      <c r="C387" s="55"/>
      <c r="D387" s="55"/>
      <c r="E387" s="55"/>
      <c r="F387" s="55"/>
      <c r="G387" s="55"/>
      <c r="H387" s="1"/>
      <c r="I387" s="56" t="e">
        <f>VLOOKUP(H387,'2. list used packaging material'!A:D,4,FALSE)</f>
        <v>#N/A</v>
      </c>
      <c r="J387" s="41"/>
      <c r="K387" s="3"/>
      <c r="L387" s="3"/>
      <c r="M387" s="3"/>
      <c r="N387" s="45"/>
      <c r="O387" s="49"/>
      <c r="P387" s="46"/>
      <c r="Q387" s="56" t="e">
        <f>VLOOKUP(P387,'2. list used packaging material'!$A:$D,4,FALSE)</f>
        <v>#N/A</v>
      </c>
      <c r="R387" s="3"/>
      <c r="S387" s="1"/>
      <c r="T387" s="56" t="e">
        <f>VLOOKUP(S387,'2. list used packaging material'!$A:$D,4,FALSE)</f>
        <v>#N/A</v>
      </c>
      <c r="U387" s="3"/>
      <c r="V387" s="1"/>
      <c r="W387" s="56" t="e">
        <f>VLOOKUP(V387,'2. list used packaging material'!$A:$D,4,FALSE)</f>
        <v>#N/A</v>
      </c>
      <c r="X387" s="3"/>
      <c r="Y387" s="1"/>
      <c r="Z387" s="56" t="e">
        <f>VLOOKUP(Y387,'2. list used packaging material'!$A:$D,4,FALSE)</f>
        <v>#N/A</v>
      </c>
      <c r="AA387" s="3"/>
      <c r="AB387" s="3"/>
      <c r="AC387" s="3"/>
      <c r="AD387" s="55"/>
      <c r="AE387" s="1"/>
      <c r="AF387" s="56" t="e">
        <f>VLOOKUP(AE387,'2. list used packaging material'!$A:$D,4,FALSE)</f>
        <v>#N/A</v>
      </c>
      <c r="AG387" s="3"/>
      <c r="AH387" s="1"/>
      <c r="AI387" s="56" t="e">
        <f>VLOOKUP(AH387,'2. list used packaging material'!$A:$D,4,FALSE)</f>
        <v>#N/A</v>
      </c>
      <c r="AJ387" s="3"/>
      <c r="AK387" s="1"/>
      <c r="AL387" s="56" t="e">
        <f>VLOOKUP(AK387,'2. list used packaging material'!$A:$D,4,FALSE)</f>
        <v>#N/A</v>
      </c>
      <c r="AM387" s="3"/>
    </row>
    <row r="388" spans="2:39" x14ac:dyDescent="0.25">
      <c r="B388" s="54"/>
      <c r="C388" s="55"/>
      <c r="D388" s="55"/>
      <c r="E388" s="55"/>
      <c r="F388" s="55"/>
      <c r="G388" s="55"/>
      <c r="H388" s="1"/>
      <c r="I388" s="56" t="e">
        <f>VLOOKUP(H388,'2. list used packaging material'!A:D,4,FALSE)</f>
        <v>#N/A</v>
      </c>
      <c r="J388" s="41"/>
      <c r="K388" s="3"/>
      <c r="L388" s="3"/>
      <c r="M388" s="3"/>
      <c r="N388" s="45"/>
      <c r="O388" s="49"/>
      <c r="P388" s="46"/>
      <c r="Q388" s="56" t="e">
        <f>VLOOKUP(P388,'2. list used packaging material'!$A:$D,4,FALSE)</f>
        <v>#N/A</v>
      </c>
      <c r="R388" s="3"/>
      <c r="S388" s="1"/>
      <c r="T388" s="56" t="e">
        <f>VLOOKUP(S388,'2. list used packaging material'!$A:$D,4,FALSE)</f>
        <v>#N/A</v>
      </c>
      <c r="U388" s="3"/>
      <c r="V388" s="1"/>
      <c r="W388" s="56" t="e">
        <f>VLOOKUP(V388,'2. list used packaging material'!$A:$D,4,FALSE)</f>
        <v>#N/A</v>
      </c>
      <c r="X388" s="3"/>
      <c r="Y388" s="1"/>
      <c r="Z388" s="56" t="e">
        <f>VLOOKUP(Y388,'2. list used packaging material'!$A:$D,4,FALSE)</f>
        <v>#N/A</v>
      </c>
      <c r="AA388" s="3"/>
      <c r="AB388" s="3"/>
      <c r="AC388" s="3"/>
      <c r="AD388" s="55"/>
      <c r="AE388" s="1"/>
      <c r="AF388" s="56" t="e">
        <f>VLOOKUP(AE388,'2. list used packaging material'!$A:$D,4,FALSE)</f>
        <v>#N/A</v>
      </c>
      <c r="AG388" s="3"/>
      <c r="AH388" s="1"/>
      <c r="AI388" s="56" t="e">
        <f>VLOOKUP(AH388,'2. list used packaging material'!$A:$D,4,FALSE)</f>
        <v>#N/A</v>
      </c>
      <c r="AJ388" s="3"/>
      <c r="AK388" s="1"/>
      <c r="AL388" s="56" t="e">
        <f>VLOOKUP(AK388,'2. list used packaging material'!$A:$D,4,FALSE)</f>
        <v>#N/A</v>
      </c>
      <c r="AM388" s="3"/>
    </row>
    <row r="389" spans="2:39" x14ac:dyDescent="0.25">
      <c r="B389" s="54"/>
      <c r="C389" s="55"/>
      <c r="D389" s="55"/>
      <c r="E389" s="55"/>
      <c r="F389" s="55"/>
      <c r="G389" s="55"/>
      <c r="H389" s="1"/>
      <c r="I389" s="56" t="e">
        <f>VLOOKUP(H389,'2. list used packaging material'!A:D,4,FALSE)</f>
        <v>#N/A</v>
      </c>
      <c r="J389" s="41"/>
      <c r="K389" s="3"/>
      <c r="L389" s="3"/>
      <c r="M389" s="3"/>
      <c r="N389" s="45"/>
      <c r="O389" s="49"/>
      <c r="P389" s="46"/>
      <c r="Q389" s="56" t="e">
        <f>VLOOKUP(P389,'2. list used packaging material'!$A:$D,4,FALSE)</f>
        <v>#N/A</v>
      </c>
      <c r="R389" s="3"/>
      <c r="S389" s="1"/>
      <c r="T389" s="56" t="e">
        <f>VLOOKUP(S389,'2. list used packaging material'!$A:$D,4,FALSE)</f>
        <v>#N/A</v>
      </c>
      <c r="U389" s="3"/>
      <c r="V389" s="1"/>
      <c r="W389" s="56" t="e">
        <f>VLOOKUP(V389,'2. list used packaging material'!$A:$D,4,FALSE)</f>
        <v>#N/A</v>
      </c>
      <c r="X389" s="3"/>
      <c r="Y389" s="1"/>
      <c r="Z389" s="56" t="e">
        <f>VLOOKUP(Y389,'2. list used packaging material'!$A:$D,4,FALSE)</f>
        <v>#N/A</v>
      </c>
      <c r="AA389" s="3"/>
      <c r="AB389" s="3"/>
      <c r="AC389" s="3"/>
      <c r="AD389" s="55"/>
      <c r="AE389" s="1"/>
      <c r="AF389" s="56" t="e">
        <f>VLOOKUP(AE389,'2. list used packaging material'!$A:$D,4,FALSE)</f>
        <v>#N/A</v>
      </c>
      <c r="AG389" s="3"/>
      <c r="AH389" s="1"/>
      <c r="AI389" s="56" t="e">
        <f>VLOOKUP(AH389,'2. list used packaging material'!$A:$D,4,FALSE)</f>
        <v>#N/A</v>
      </c>
      <c r="AJ389" s="3"/>
      <c r="AK389" s="1"/>
      <c r="AL389" s="56" t="e">
        <f>VLOOKUP(AK389,'2. list used packaging material'!$A:$D,4,FALSE)</f>
        <v>#N/A</v>
      </c>
      <c r="AM389" s="3"/>
    </row>
    <row r="390" spans="2:39" x14ac:dyDescent="0.25">
      <c r="B390" s="54"/>
      <c r="C390" s="55"/>
      <c r="D390" s="55"/>
      <c r="E390" s="55"/>
      <c r="F390" s="55"/>
      <c r="G390" s="55"/>
      <c r="H390" s="1"/>
      <c r="I390" s="56" t="e">
        <f>VLOOKUP(H390,'2. list used packaging material'!A:D,4,FALSE)</f>
        <v>#N/A</v>
      </c>
      <c r="J390" s="41"/>
      <c r="K390" s="3"/>
      <c r="L390" s="3"/>
      <c r="M390" s="3"/>
      <c r="N390" s="45"/>
      <c r="O390" s="49"/>
      <c r="P390" s="46"/>
      <c r="Q390" s="56" t="e">
        <f>VLOOKUP(P390,'2. list used packaging material'!$A:$D,4,FALSE)</f>
        <v>#N/A</v>
      </c>
      <c r="R390" s="3"/>
      <c r="S390" s="1"/>
      <c r="T390" s="56" t="e">
        <f>VLOOKUP(S390,'2. list used packaging material'!$A:$D,4,FALSE)</f>
        <v>#N/A</v>
      </c>
      <c r="U390" s="3"/>
      <c r="V390" s="1"/>
      <c r="W390" s="56" t="e">
        <f>VLOOKUP(V390,'2. list used packaging material'!$A:$D,4,FALSE)</f>
        <v>#N/A</v>
      </c>
      <c r="X390" s="3"/>
      <c r="Y390" s="1"/>
      <c r="Z390" s="56" t="e">
        <f>VLOOKUP(Y390,'2. list used packaging material'!$A:$D,4,FALSE)</f>
        <v>#N/A</v>
      </c>
      <c r="AA390" s="3"/>
      <c r="AB390" s="3"/>
      <c r="AC390" s="3"/>
      <c r="AD390" s="55"/>
      <c r="AE390" s="1"/>
      <c r="AF390" s="56" t="e">
        <f>VLOOKUP(AE390,'2. list used packaging material'!$A:$D,4,FALSE)</f>
        <v>#N/A</v>
      </c>
      <c r="AG390" s="3"/>
      <c r="AH390" s="1"/>
      <c r="AI390" s="56" t="e">
        <f>VLOOKUP(AH390,'2. list used packaging material'!$A:$D,4,FALSE)</f>
        <v>#N/A</v>
      </c>
      <c r="AJ390" s="3"/>
      <c r="AK390" s="1"/>
      <c r="AL390" s="56" t="e">
        <f>VLOOKUP(AK390,'2. list used packaging material'!$A:$D,4,FALSE)</f>
        <v>#N/A</v>
      </c>
      <c r="AM390" s="3"/>
    </row>
    <row r="391" spans="2:39" x14ac:dyDescent="0.25">
      <c r="B391" s="54"/>
      <c r="C391" s="55"/>
      <c r="D391" s="55"/>
      <c r="E391" s="55"/>
      <c r="F391" s="55"/>
      <c r="G391" s="55"/>
      <c r="H391" s="1"/>
      <c r="I391" s="56" t="e">
        <f>VLOOKUP(H391,'2. list used packaging material'!A:D,4,FALSE)</f>
        <v>#N/A</v>
      </c>
      <c r="J391" s="41"/>
      <c r="K391" s="3"/>
      <c r="L391" s="3"/>
      <c r="M391" s="3"/>
      <c r="N391" s="45"/>
      <c r="O391" s="49"/>
      <c r="P391" s="46"/>
      <c r="Q391" s="56" t="e">
        <f>VLOOKUP(P391,'2. list used packaging material'!$A:$D,4,FALSE)</f>
        <v>#N/A</v>
      </c>
      <c r="R391" s="3"/>
      <c r="S391" s="1"/>
      <c r="T391" s="56" t="e">
        <f>VLOOKUP(S391,'2. list used packaging material'!$A:$D,4,FALSE)</f>
        <v>#N/A</v>
      </c>
      <c r="U391" s="3"/>
      <c r="V391" s="1"/>
      <c r="W391" s="56" t="e">
        <f>VLOOKUP(V391,'2. list used packaging material'!$A:$D,4,FALSE)</f>
        <v>#N/A</v>
      </c>
      <c r="X391" s="3"/>
      <c r="Y391" s="1"/>
      <c r="Z391" s="56" t="e">
        <f>VLOOKUP(Y391,'2. list used packaging material'!$A:$D,4,FALSE)</f>
        <v>#N/A</v>
      </c>
      <c r="AA391" s="3"/>
      <c r="AB391" s="3"/>
      <c r="AC391" s="3"/>
      <c r="AD391" s="55"/>
      <c r="AE391" s="1"/>
      <c r="AF391" s="56" t="e">
        <f>VLOOKUP(AE391,'2. list used packaging material'!$A:$D,4,FALSE)</f>
        <v>#N/A</v>
      </c>
      <c r="AG391" s="3"/>
      <c r="AH391" s="1"/>
      <c r="AI391" s="56" t="e">
        <f>VLOOKUP(AH391,'2. list used packaging material'!$A:$D,4,FALSE)</f>
        <v>#N/A</v>
      </c>
      <c r="AJ391" s="3"/>
      <c r="AK391" s="1"/>
      <c r="AL391" s="56" t="e">
        <f>VLOOKUP(AK391,'2. list used packaging material'!$A:$D,4,FALSE)</f>
        <v>#N/A</v>
      </c>
      <c r="AM391" s="3"/>
    </row>
    <row r="392" spans="2:39" x14ac:dyDescent="0.25">
      <c r="B392" s="54"/>
      <c r="C392" s="55"/>
      <c r="D392" s="55"/>
      <c r="E392" s="55"/>
      <c r="F392" s="55"/>
      <c r="G392" s="55"/>
      <c r="H392" s="1"/>
      <c r="I392" s="56" t="e">
        <f>VLOOKUP(H392,'2. list used packaging material'!A:D,4,FALSE)</f>
        <v>#N/A</v>
      </c>
      <c r="J392" s="41"/>
      <c r="K392" s="3"/>
      <c r="L392" s="3"/>
      <c r="M392" s="3"/>
      <c r="N392" s="45"/>
      <c r="O392" s="49"/>
      <c r="P392" s="46"/>
      <c r="Q392" s="56" t="e">
        <f>VLOOKUP(P392,'2. list used packaging material'!$A:$D,4,FALSE)</f>
        <v>#N/A</v>
      </c>
      <c r="R392" s="3"/>
      <c r="S392" s="1"/>
      <c r="T392" s="56" t="e">
        <f>VLOOKUP(S392,'2. list used packaging material'!$A:$D,4,FALSE)</f>
        <v>#N/A</v>
      </c>
      <c r="U392" s="3"/>
      <c r="V392" s="1"/>
      <c r="W392" s="56" t="e">
        <f>VLOOKUP(V392,'2. list used packaging material'!$A:$D,4,FALSE)</f>
        <v>#N/A</v>
      </c>
      <c r="X392" s="3"/>
      <c r="Y392" s="1"/>
      <c r="Z392" s="56" t="e">
        <f>VLOOKUP(Y392,'2. list used packaging material'!$A:$D,4,FALSE)</f>
        <v>#N/A</v>
      </c>
      <c r="AA392" s="3"/>
      <c r="AB392" s="3"/>
      <c r="AC392" s="3"/>
      <c r="AD392" s="55"/>
      <c r="AE392" s="1"/>
      <c r="AF392" s="56" t="e">
        <f>VLOOKUP(AE392,'2. list used packaging material'!$A:$D,4,FALSE)</f>
        <v>#N/A</v>
      </c>
      <c r="AG392" s="3"/>
      <c r="AH392" s="1"/>
      <c r="AI392" s="56" t="e">
        <f>VLOOKUP(AH392,'2. list used packaging material'!$A:$D,4,FALSE)</f>
        <v>#N/A</v>
      </c>
      <c r="AJ392" s="3"/>
      <c r="AK392" s="1"/>
      <c r="AL392" s="56" t="e">
        <f>VLOOKUP(AK392,'2. list used packaging material'!$A:$D,4,FALSE)</f>
        <v>#N/A</v>
      </c>
      <c r="AM392" s="3"/>
    </row>
    <row r="393" spans="2:39" x14ac:dyDescent="0.25">
      <c r="B393" s="54"/>
      <c r="C393" s="55"/>
      <c r="D393" s="55"/>
      <c r="E393" s="55"/>
      <c r="F393" s="55"/>
      <c r="G393" s="55"/>
      <c r="H393" s="1"/>
      <c r="I393" s="56" t="e">
        <f>VLOOKUP(H393,'2. list used packaging material'!A:D,4,FALSE)</f>
        <v>#N/A</v>
      </c>
      <c r="J393" s="41"/>
      <c r="K393" s="3"/>
      <c r="L393" s="3"/>
      <c r="M393" s="3"/>
      <c r="N393" s="45"/>
      <c r="O393" s="49"/>
      <c r="P393" s="46"/>
      <c r="Q393" s="56" t="e">
        <f>VLOOKUP(P393,'2. list used packaging material'!$A:$D,4,FALSE)</f>
        <v>#N/A</v>
      </c>
      <c r="R393" s="3"/>
      <c r="S393" s="1"/>
      <c r="T393" s="56" t="e">
        <f>VLOOKUP(S393,'2. list used packaging material'!$A:$D,4,FALSE)</f>
        <v>#N/A</v>
      </c>
      <c r="U393" s="3"/>
      <c r="V393" s="1"/>
      <c r="W393" s="56" t="e">
        <f>VLOOKUP(V393,'2. list used packaging material'!$A:$D,4,FALSE)</f>
        <v>#N/A</v>
      </c>
      <c r="X393" s="3"/>
      <c r="Y393" s="1"/>
      <c r="Z393" s="56" t="e">
        <f>VLOOKUP(Y393,'2. list used packaging material'!$A:$D,4,FALSE)</f>
        <v>#N/A</v>
      </c>
      <c r="AA393" s="3"/>
      <c r="AB393" s="3"/>
      <c r="AC393" s="3"/>
      <c r="AD393" s="55"/>
      <c r="AE393" s="1"/>
      <c r="AF393" s="56" t="e">
        <f>VLOOKUP(AE393,'2. list used packaging material'!$A:$D,4,FALSE)</f>
        <v>#N/A</v>
      </c>
      <c r="AG393" s="3"/>
      <c r="AH393" s="1"/>
      <c r="AI393" s="56" t="e">
        <f>VLOOKUP(AH393,'2. list used packaging material'!$A:$D,4,FALSE)</f>
        <v>#N/A</v>
      </c>
      <c r="AJ393" s="3"/>
      <c r="AK393" s="1"/>
      <c r="AL393" s="56" t="e">
        <f>VLOOKUP(AK393,'2. list used packaging material'!$A:$D,4,FALSE)</f>
        <v>#N/A</v>
      </c>
      <c r="AM393" s="3"/>
    </row>
    <row r="394" spans="2:39" x14ac:dyDescent="0.25">
      <c r="B394" s="54"/>
      <c r="C394" s="55"/>
      <c r="D394" s="55"/>
      <c r="E394" s="55"/>
      <c r="F394" s="55"/>
      <c r="G394" s="55"/>
      <c r="H394" s="1"/>
      <c r="I394" s="56" t="e">
        <f>VLOOKUP(H394,'2. list used packaging material'!A:D,4,FALSE)</f>
        <v>#N/A</v>
      </c>
      <c r="J394" s="41"/>
      <c r="K394" s="3"/>
      <c r="L394" s="3"/>
      <c r="M394" s="3"/>
      <c r="N394" s="45"/>
      <c r="O394" s="49"/>
      <c r="P394" s="46"/>
      <c r="Q394" s="56" t="e">
        <f>VLOOKUP(P394,'2. list used packaging material'!$A:$D,4,FALSE)</f>
        <v>#N/A</v>
      </c>
      <c r="R394" s="3"/>
      <c r="S394" s="1"/>
      <c r="T394" s="56" t="e">
        <f>VLOOKUP(S394,'2. list used packaging material'!$A:$D,4,FALSE)</f>
        <v>#N/A</v>
      </c>
      <c r="U394" s="3"/>
      <c r="V394" s="1"/>
      <c r="W394" s="56" t="e">
        <f>VLOOKUP(V394,'2. list used packaging material'!$A:$D,4,FALSE)</f>
        <v>#N/A</v>
      </c>
      <c r="X394" s="3"/>
      <c r="Y394" s="1"/>
      <c r="Z394" s="56" t="e">
        <f>VLOOKUP(Y394,'2. list used packaging material'!$A:$D,4,FALSE)</f>
        <v>#N/A</v>
      </c>
      <c r="AA394" s="3"/>
      <c r="AB394" s="3"/>
      <c r="AC394" s="3"/>
      <c r="AD394" s="55"/>
      <c r="AE394" s="1"/>
      <c r="AF394" s="56" t="e">
        <f>VLOOKUP(AE394,'2. list used packaging material'!$A:$D,4,FALSE)</f>
        <v>#N/A</v>
      </c>
      <c r="AG394" s="3"/>
      <c r="AH394" s="1"/>
      <c r="AI394" s="56" t="e">
        <f>VLOOKUP(AH394,'2. list used packaging material'!$A:$D,4,FALSE)</f>
        <v>#N/A</v>
      </c>
      <c r="AJ394" s="3"/>
      <c r="AK394" s="1"/>
      <c r="AL394" s="56" t="e">
        <f>VLOOKUP(AK394,'2. list used packaging material'!$A:$D,4,FALSE)</f>
        <v>#N/A</v>
      </c>
      <c r="AM394" s="3"/>
    </row>
    <row r="395" spans="2:39" x14ac:dyDescent="0.25">
      <c r="B395" s="54"/>
      <c r="C395" s="55"/>
      <c r="D395" s="55"/>
      <c r="E395" s="55"/>
      <c r="F395" s="55"/>
      <c r="G395" s="55"/>
      <c r="H395" s="1"/>
      <c r="I395" s="56" t="e">
        <f>VLOOKUP(H395,'2. list used packaging material'!A:D,4,FALSE)</f>
        <v>#N/A</v>
      </c>
      <c r="J395" s="41"/>
      <c r="K395" s="3"/>
      <c r="L395" s="3"/>
      <c r="M395" s="3"/>
      <c r="N395" s="45"/>
      <c r="O395" s="49"/>
      <c r="P395" s="46"/>
      <c r="Q395" s="56" t="e">
        <f>VLOOKUP(P395,'2. list used packaging material'!$A:$D,4,FALSE)</f>
        <v>#N/A</v>
      </c>
      <c r="R395" s="3"/>
      <c r="S395" s="1"/>
      <c r="T395" s="56" t="e">
        <f>VLOOKUP(S395,'2. list used packaging material'!$A:$D,4,FALSE)</f>
        <v>#N/A</v>
      </c>
      <c r="U395" s="3"/>
      <c r="V395" s="1"/>
      <c r="W395" s="56" t="e">
        <f>VLOOKUP(V395,'2. list used packaging material'!$A:$D,4,FALSE)</f>
        <v>#N/A</v>
      </c>
      <c r="X395" s="3"/>
      <c r="Y395" s="1"/>
      <c r="Z395" s="56" t="e">
        <f>VLOOKUP(Y395,'2. list used packaging material'!$A:$D,4,FALSE)</f>
        <v>#N/A</v>
      </c>
      <c r="AA395" s="3"/>
      <c r="AB395" s="3"/>
      <c r="AC395" s="3"/>
      <c r="AD395" s="55"/>
      <c r="AE395" s="1"/>
      <c r="AF395" s="56" t="e">
        <f>VLOOKUP(AE395,'2. list used packaging material'!$A:$D,4,FALSE)</f>
        <v>#N/A</v>
      </c>
      <c r="AG395" s="3"/>
      <c r="AH395" s="1"/>
      <c r="AI395" s="56" t="e">
        <f>VLOOKUP(AH395,'2. list used packaging material'!$A:$D,4,FALSE)</f>
        <v>#N/A</v>
      </c>
      <c r="AJ395" s="3"/>
      <c r="AK395" s="1"/>
      <c r="AL395" s="56" t="e">
        <f>VLOOKUP(AK395,'2. list used packaging material'!$A:$D,4,FALSE)</f>
        <v>#N/A</v>
      </c>
      <c r="AM395" s="3"/>
    </row>
    <row r="396" spans="2:39" x14ac:dyDescent="0.25">
      <c r="B396" s="54"/>
      <c r="C396" s="55"/>
      <c r="D396" s="55"/>
      <c r="E396" s="55"/>
      <c r="F396" s="55"/>
      <c r="G396" s="55"/>
      <c r="H396" s="1"/>
      <c r="I396" s="56" t="e">
        <f>VLOOKUP(H396,'2. list used packaging material'!A:D,4,FALSE)</f>
        <v>#N/A</v>
      </c>
      <c r="J396" s="41"/>
      <c r="K396" s="3"/>
      <c r="L396" s="3"/>
      <c r="M396" s="3"/>
      <c r="N396" s="45"/>
      <c r="O396" s="49"/>
      <c r="P396" s="46"/>
      <c r="Q396" s="56" t="e">
        <f>VLOOKUP(P396,'2. list used packaging material'!$A:$D,4,FALSE)</f>
        <v>#N/A</v>
      </c>
      <c r="R396" s="3"/>
      <c r="S396" s="1"/>
      <c r="T396" s="56" t="e">
        <f>VLOOKUP(S396,'2. list used packaging material'!$A:$D,4,FALSE)</f>
        <v>#N/A</v>
      </c>
      <c r="U396" s="3"/>
      <c r="V396" s="1"/>
      <c r="W396" s="56" t="e">
        <f>VLOOKUP(V396,'2. list used packaging material'!$A:$D,4,FALSE)</f>
        <v>#N/A</v>
      </c>
      <c r="X396" s="3"/>
      <c r="Y396" s="1"/>
      <c r="Z396" s="56" t="e">
        <f>VLOOKUP(Y396,'2. list used packaging material'!$A:$D,4,FALSE)</f>
        <v>#N/A</v>
      </c>
      <c r="AA396" s="3"/>
      <c r="AB396" s="3"/>
      <c r="AC396" s="3"/>
      <c r="AD396" s="55"/>
      <c r="AE396" s="1"/>
      <c r="AF396" s="56" t="e">
        <f>VLOOKUP(AE396,'2. list used packaging material'!$A:$D,4,FALSE)</f>
        <v>#N/A</v>
      </c>
      <c r="AG396" s="3"/>
      <c r="AH396" s="1"/>
      <c r="AI396" s="56" t="e">
        <f>VLOOKUP(AH396,'2. list used packaging material'!$A:$D,4,FALSE)</f>
        <v>#N/A</v>
      </c>
      <c r="AJ396" s="3"/>
      <c r="AK396" s="1"/>
      <c r="AL396" s="56" t="e">
        <f>VLOOKUP(AK396,'2. list used packaging material'!$A:$D,4,FALSE)</f>
        <v>#N/A</v>
      </c>
      <c r="AM396" s="3"/>
    </row>
    <row r="397" spans="2:39" x14ac:dyDescent="0.25">
      <c r="B397" s="54"/>
      <c r="C397" s="55"/>
      <c r="D397" s="55"/>
      <c r="E397" s="55"/>
      <c r="F397" s="55"/>
      <c r="G397" s="55"/>
      <c r="H397" s="1"/>
      <c r="I397" s="56" t="e">
        <f>VLOOKUP(H397,'2. list used packaging material'!A:D,4,FALSE)</f>
        <v>#N/A</v>
      </c>
      <c r="J397" s="41"/>
      <c r="K397" s="3"/>
      <c r="L397" s="3"/>
      <c r="M397" s="3"/>
      <c r="N397" s="45"/>
      <c r="O397" s="49"/>
      <c r="P397" s="46"/>
      <c r="Q397" s="56" t="e">
        <f>VLOOKUP(P397,'2. list used packaging material'!$A:$D,4,FALSE)</f>
        <v>#N/A</v>
      </c>
      <c r="R397" s="3"/>
      <c r="S397" s="1"/>
      <c r="T397" s="56" t="e">
        <f>VLOOKUP(S397,'2. list used packaging material'!$A:$D,4,FALSE)</f>
        <v>#N/A</v>
      </c>
      <c r="U397" s="3"/>
      <c r="V397" s="1"/>
      <c r="W397" s="56" t="e">
        <f>VLOOKUP(V397,'2. list used packaging material'!$A:$D,4,FALSE)</f>
        <v>#N/A</v>
      </c>
      <c r="X397" s="3"/>
      <c r="Y397" s="1"/>
      <c r="Z397" s="56" t="e">
        <f>VLOOKUP(Y397,'2. list used packaging material'!$A:$D,4,FALSE)</f>
        <v>#N/A</v>
      </c>
      <c r="AA397" s="3"/>
      <c r="AB397" s="3"/>
      <c r="AC397" s="3"/>
      <c r="AD397" s="55"/>
      <c r="AE397" s="1"/>
      <c r="AF397" s="56" t="e">
        <f>VLOOKUP(AE397,'2. list used packaging material'!$A:$D,4,FALSE)</f>
        <v>#N/A</v>
      </c>
      <c r="AG397" s="3"/>
      <c r="AH397" s="1"/>
      <c r="AI397" s="56" t="e">
        <f>VLOOKUP(AH397,'2. list used packaging material'!$A:$D,4,FALSE)</f>
        <v>#N/A</v>
      </c>
      <c r="AJ397" s="3"/>
      <c r="AK397" s="1"/>
      <c r="AL397" s="56" t="e">
        <f>VLOOKUP(AK397,'2. list used packaging material'!$A:$D,4,FALSE)</f>
        <v>#N/A</v>
      </c>
      <c r="AM397" s="3"/>
    </row>
    <row r="398" spans="2:39" x14ac:dyDescent="0.25">
      <c r="B398" s="54"/>
      <c r="C398" s="55"/>
      <c r="D398" s="55"/>
      <c r="E398" s="55"/>
      <c r="F398" s="55"/>
      <c r="G398" s="55"/>
      <c r="H398" s="1"/>
      <c r="I398" s="56" t="e">
        <f>VLOOKUP(H398,'2. list used packaging material'!A:D,4,FALSE)</f>
        <v>#N/A</v>
      </c>
      <c r="J398" s="41"/>
      <c r="K398" s="3"/>
      <c r="L398" s="3"/>
      <c r="M398" s="3"/>
      <c r="N398" s="45"/>
      <c r="O398" s="49"/>
      <c r="P398" s="46"/>
      <c r="Q398" s="56" t="e">
        <f>VLOOKUP(P398,'2. list used packaging material'!$A:$D,4,FALSE)</f>
        <v>#N/A</v>
      </c>
      <c r="R398" s="3"/>
      <c r="S398" s="1"/>
      <c r="T398" s="56" t="e">
        <f>VLOOKUP(S398,'2. list used packaging material'!$A:$D,4,FALSE)</f>
        <v>#N/A</v>
      </c>
      <c r="U398" s="3"/>
      <c r="V398" s="1"/>
      <c r="W398" s="56" t="e">
        <f>VLOOKUP(V398,'2. list used packaging material'!$A:$D,4,FALSE)</f>
        <v>#N/A</v>
      </c>
      <c r="X398" s="3"/>
      <c r="Y398" s="1"/>
      <c r="Z398" s="56" t="e">
        <f>VLOOKUP(Y398,'2. list used packaging material'!$A:$D,4,FALSE)</f>
        <v>#N/A</v>
      </c>
      <c r="AA398" s="3"/>
      <c r="AB398" s="3"/>
      <c r="AC398" s="3"/>
      <c r="AD398" s="55"/>
      <c r="AE398" s="1"/>
      <c r="AF398" s="56" t="e">
        <f>VLOOKUP(AE398,'2. list used packaging material'!$A:$D,4,FALSE)</f>
        <v>#N/A</v>
      </c>
      <c r="AG398" s="3"/>
      <c r="AH398" s="1"/>
      <c r="AI398" s="56" t="e">
        <f>VLOOKUP(AH398,'2. list used packaging material'!$A:$D,4,FALSE)</f>
        <v>#N/A</v>
      </c>
      <c r="AJ398" s="3"/>
      <c r="AK398" s="1"/>
      <c r="AL398" s="56" t="e">
        <f>VLOOKUP(AK398,'2. list used packaging material'!$A:$D,4,FALSE)</f>
        <v>#N/A</v>
      </c>
      <c r="AM398" s="3"/>
    </row>
    <row r="399" spans="2:39" x14ac:dyDescent="0.25">
      <c r="B399" s="54"/>
      <c r="C399" s="55"/>
      <c r="D399" s="55"/>
      <c r="E399" s="55"/>
      <c r="F399" s="55"/>
      <c r="G399" s="55"/>
      <c r="H399" s="1"/>
      <c r="I399" s="56" t="e">
        <f>VLOOKUP(H399,'2. list used packaging material'!A:D,4,FALSE)</f>
        <v>#N/A</v>
      </c>
      <c r="J399" s="41"/>
      <c r="K399" s="3"/>
      <c r="L399" s="3"/>
      <c r="M399" s="3"/>
      <c r="N399" s="45"/>
      <c r="O399" s="49"/>
      <c r="P399" s="46"/>
      <c r="Q399" s="56" t="e">
        <f>VLOOKUP(P399,'2. list used packaging material'!$A:$D,4,FALSE)</f>
        <v>#N/A</v>
      </c>
      <c r="R399" s="3"/>
      <c r="S399" s="1"/>
      <c r="T399" s="56" t="e">
        <f>VLOOKUP(S399,'2. list used packaging material'!$A:$D,4,FALSE)</f>
        <v>#N/A</v>
      </c>
      <c r="U399" s="3"/>
      <c r="V399" s="1"/>
      <c r="W399" s="56" t="e">
        <f>VLOOKUP(V399,'2. list used packaging material'!$A:$D,4,FALSE)</f>
        <v>#N/A</v>
      </c>
      <c r="X399" s="3"/>
      <c r="Y399" s="1"/>
      <c r="Z399" s="56" t="e">
        <f>VLOOKUP(Y399,'2. list used packaging material'!$A:$D,4,FALSE)</f>
        <v>#N/A</v>
      </c>
      <c r="AA399" s="3"/>
      <c r="AB399" s="3"/>
      <c r="AC399" s="3"/>
      <c r="AD399" s="55"/>
      <c r="AE399" s="1"/>
      <c r="AF399" s="56" t="e">
        <f>VLOOKUP(AE399,'2. list used packaging material'!$A:$D,4,FALSE)</f>
        <v>#N/A</v>
      </c>
      <c r="AG399" s="3"/>
      <c r="AH399" s="1"/>
      <c r="AI399" s="56" t="e">
        <f>VLOOKUP(AH399,'2. list used packaging material'!$A:$D,4,FALSE)</f>
        <v>#N/A</v>
      </c>
      <c r="AJ399" s="3"/>
      <c r="AK399" s="1"/>
      <c r="AL399" s="56" t="e">
        <f>VLOOKUP(AK399,'2. list used packaging material'!$A:$D,4,FALSE)</f>
        <v>#N/A</v>
      </c>
      <c r="AM399" s="3"/>
    </row>
    <row r="400" spans="2:39" x14ac:dyDescent="0.25">
      <c r="B400" s="54"/>
      <c r="C400" s="55"/>
      <c r="D400" s="55"/>
      <c r="E400" s="55"/>
      <c r="F400" s="55"/>
      <c r="G400" s="55"/>
      <c r="H400" s="1"/>
      <c r="I400" s="56" t="e">
        <f>VLOOKUP(H400,'2. list used packaging material'!A:D,4,FALSE)</f>
        <v>#N/A</v>
      </c>
      <c r="J400" s="41"/>
      <c r="K400" s="3"/>
      <c r="L400" s="3"/>
      <c r="M400" s="3"/>
      <c r="N400" s="45"/>
      <c r="O400" s="49"/>
      <c r="P400" s="46"/>
      <c r="Q400" s="56" t="e">
        <f>VLOOKUP(P400,'2. list used packaging material'!$A:$D,4,FALSE)</f>
        <v>#N/A</v>
      </c>
      <c r="R400" s="3"/>
      <c r="S400" s="1"/>
      <c r="T400" s="56" t="e">
        <f>VLOOKUP(S400,'2. list used packaging material'!$A:$D,4,FALSE)</f>
        <v>#N/A</v>
      </c>
      <c r="U400" s="3"/>
      <c r="V400" s="1"/>
      <c r="W400" s="56" t="e">
        <f>VLOOKUP(V400,'2. list used packaging material'!$A:$D,4,FALSE)</f>
        <v>#N/A</v>
      </c>
      <c r="X400" s="3"/>
      <c r="Y400" s="1"/>
      <c r="Z400" s="56" t="e">
        <f>VLOOKUP(Y400,'2. list used packaging material'!$A:$D,4,FALSE)</f>
        <v>#N/A</v>
      </c>
      <c r="AA400" s="3"/>
      <c r="AB400" s="3"/>
      <c r="AC400" s="3"/>
      <c r="AD400" s="55"/>
      <c r="AE400" s="1"/>
      <c r="AF400" s="56" t="e">
        <f>VLOOKUP(AE400,'2. list used packaging material'!$A:$D,4,FALSE)</f>
        <v>#N/A</v>
      </c>
      <c r="AG400" s="3"/>
      <c r="AH400" s="1"/>
      <c r="AI400" s="56" t="e">
        <f>VLOOKUP(AH400,'2. list used packaging material'!$A:$D,4,FALSE)</f>
        <v>#N/A</v>
      </c>
      <c r="AJ400" s="3"/>
      <c r="AK400" s="1"/>
      <c r="AL400" s="56" t="e">
        <f>VLOOKUP(AK400,'2. list used packaging material'!$A:$D,4,FALSE)</f>
        <v>#N/A</v>
      </c>
      <c r="AM400" s="3"/>
    </row>
    <row r="401" spans="2:39" x14ac:dyDescent="0.25">
      <c r="B401" s="54"/>
      <c r="C401" s="55"/>
      <c r="D401" s="55"/>
      <c r="E401" s="55"/>
      <c r="F401" s="55"/>
      <c r="G401" s="55"/>
      <c r="H401" s="1"/>
      <c r="I401" s="56" t="e">
        <f>VLOOKUP(H401,'2. list used packaging material'!A:D,4,FALSE)</f>
        <v>#N/A</v>
      </c>
      <c r="J401" s="41"/>
      <c r="K401" s="3"/>
      <c r="L401" s="3"/>
      <c r="M401" s="3"/>
      <c r="N401" s="45"/>
      <c r="O401" s="49"/>
      <c r="P401" s="46"/>
      <c r="Q401" s="56" t="e">
        <f>VLOOKUP(P401,'2. list used packaging material'!$A:$D,4,FALSE)</f>
        <v>#N/A</v>
      </c>
      <c r="R401" s="3"/>
      <c r="S401" s="1"/>
      <c r="T401" s="56" t="e">
        <f>VLOOKUP(S401,'2. list used packaging material'!$A:$D,4,FALSE)</f>
        <v>#N/A</v>
      </c>
      <c r="U401" s="3"/>
      <c r="V401" s="1"/>
      <c r="W401" s="56" t="e">
        <f>VLOOKUP(V401,'2. list used packaging material'!$A:$D,4,FALSE)</f>
        <v>#N/A</v>
      </c>
      <c r="X401" s="3"/>
      <c r="Y401" s="1"/>
      <c r="Z401" s="56" t="e">
        <f>VLOOKUP(Y401,'2. list used packaging material'!$A:$D,4,FALSE)</f>
        <v>#N/A</v>
      </c>
      <c r="AA401" s="3"/>
      <c r="AB401" s="3"/>
      <c r="AC401" s="3"/>
      <c r="AD401" s="55"/>
      <c r="AE401" s="1"/>
      <c r="AF401" s="56" t="e">
        <f>VLOOKUP(AE401,'2. list used packaging material'!$A:$D,4,FALSE)</f>
        <v>#N/A</v>
      </c>
      <c r="AG401" s="3"/>
      <c r="AH401" s="1"/>
      <c r="AI401" s="56" t="e">
        <f>VLOOKUP(AH401,'2. list used packaging material'!$A:$D,4,FALSE)</f>
        <v>#N/A</v>
      </c>
      <c r="AJ401" s="3"/>
      <c r="AK401" s="1"/>
      <c r="AL401" s="56" t="e">
        <f>VLOOKUP(AK401,'2. list used packaging material'!$A:$D,4,FALSE)</f>
        <v>#N/A</v>
      </c>
      <c r="AM401" s="3"/>
    </row>
    <row r="402" spans="2:39" x14ac:dyDescent="0.25">
      <c r="B402" s="54"/>
      <c r="C402" s="55"/>
      <c r="D402" s="55"/>
      <c r="E402" s="55"/>
      <c r="F402" s="55"/>
      <c r="G402" s="55"/>
      <c r="H402" s="1"/>
      <c r="I402" s="56" t="e">
        <f>VLOOKUP(H402,'2. list used packaging material'!A:D,4,FALSE)</f>
        <v>#N/A</v>
      </c>
      <c r="J402" s="41"/>
      <c r="K402" s="3"/>
      <c r="L402" s="3"/>
      <c r="M402" s="3"/>
      <c r="N402" s="45"/>
      <c r="O402" s="49"/>
      <c r="P402" s="46"/>
      <c r="Q402" s="56" t="e">
        <f>VLOOKUP(P402,'2. list used packaging material'!$A:$D,4,FALSE)</f>
        <v>#N/A</v>
      </c>
      <c r="R402" s="3"/>
      <c r="S402" s="1"/>
      <c r="T402" s="56" t="e">
        <f>VLOOKUP(S402,'2. list used packaging material'!$A:$D,4,FALSE)</f>
        <v>#N/A</v>
      </c>
      <c r="U402" s="3"/>
      <c r="V402" s="1"/>
      <c r="W402" s="56" t="e">
        <f>VLOOKUP(V402,'2. list used packaging material'!$A:$D,4,FALSE)</f>
        <v>#N/A</v>
      </c>
      <c r="X402" s="3"/>
      <c r="Y402" s="1"/>
      <c r="Z402" s="56" t="e">
        <f>VLOOKUP(Y402,'2. list used packaging material'!$A:$D,4,FALSE)</f>
        <v>#N/A</v>
      </c>
      <c r="AA402" s="3"/>
      <c r="AB402" s="3"/>
      <c r="AC402" s="3"/>
      <c r="AD402" s="55"/>
      <c r="AE402" s="1"/>
      <c r="AF402" s="56" t="e">
        <f>VLOOKUP(AE402,'2. list used packaging material'!$A:$D,4,FALSE)</f>
        <v>#N/A</v>
      </c>
      <c r="AG402" s="3"/>
      <c r="AH402" s="1"/>
      <c r="AI402" s="56" t="e">
        <f>VLOOKUP(AH402,'2. list used packaging material'!$A:$D,4,FALSE)</f>
        <v>#N/A</v>
      </c>
      <c r="AJ402" s="3"/>
      <c r="AK402" s="1"/>
      <c r="AL402" s="56" t="e">
        <f>VLOOKUP(AK402,'2. list used packaging material'!$A:$D,4,FALSE)</f>
        <v>#N/A</v>
      </c>
      <c r="AM402" s="3"/>
    </row>
    <row r="403" spans="2:39" x14ac:dyDescent="0.25">
      <c r="B403" s="54"/>
      <c r="C403" s="55"/>
      <c r="D403" s="55"/>
      <c r="E403" s="55"/>
      <c r="F403" s="55"/>
      <c r="G403" s="55"/>
      <c r="H403" s="1"/>
      <c r="I403" s="56" t="e">
        <f>VLOOKUP(H403,'2. list used packaging material'!A:D,4,FALSE)</f>
        <v>#N/A</v>
      </c>
      <c r="J403" s="41"/>
      <c r="K403" s="3"/>
      <c r="L403" s="3"/>
      <c r="M403" s="3"/>
      <c r="N403" s="45"/>
      <c r="O403" s="49"/>
      <c r="P403" s="46"/>
      <c r="Q403" s="56" t="e">
        <f>VLOOKUP(P403,'2. list used packaging material'!$A:$D,4,FALSE)</f>
        <v>#N/A</v>
      </c>
      <c r="R403" s="3"/>
      <c r="S403" s="1"/>
      <c r="T403" s="56" t="e">
        <f>VLOOKUP(S403,'2. list used packaging material'!$A:$D,4,FALSE)</f>
        <v>#N/A</v>
      </c>
      <c r="U403" s="3"/>
      <c r="V403" s="1"/>
      <c r="W403" s="56" t="e">
        <f>VLOOKUP(V403,'2. list used packaging material'!$A:$D,4,FALSE)</f>
        <v>#N/A</v>
      </c>
      <c r="X403" s="3"/>
      <c r="Y403" s="1"/>
      <c r="Z403" s="56" t="e">
        <f>VLOOKUP(Y403,'2. list used packaging material'!$A:$D,4,FALSE)</f>
        <v>#N/A</v>
      </c>
      <c r="AA403" s="3"/>
      <c r="AB403" s="3"/>
      <c r="AC403" s="3"/>
      <c r="AD403" s="55"/>
      <c r="AE403" s="1"/>
      <c r="AF403" s="56" t="e">
        <f>VLOOKUP(AE403,'2. list used packaging material'!$A:$D,4,FALSE)</f>
        <v>#N/A</v>
      </c>
      <c r="AG403" s="3"/>
      <c r="AH403" s="1"/>
      <c r="AI403" s="56" t="e">
        <f>VLOOKUP(AH403,'2. list used packaging material'!$A:$D,4,FALSE)</f>
        <v>#N/A</v>
      </c>
      <c r="AJ403" s="3"/>
      <c r="AK403" s="1"/>
      <c r="AL403" s="56" t="e">
        <f>VLOOKUP(AK403,'2. list used packaging material'!$A:$D,4,FALSE)</f>
        <v>#N/A</v>
      </c>
      <c r="AM403" s="3"/>
    </row>
    <row r="404" spans="2:39" x14ac:dyDescent="0.25">
      <c r="B404" s="54"/>
      <c r="C404" s="55"/>
      <c r="D404" s="55"/>
      <c r="E404" s="55"/>
      <c r="F404" s="55"/>
      <c r="G404" s="55"/>
      <c r="H404" s="1"/>
      <c r="I404" s="56" t="e">
        <f>VLOOKUP(H404,'2. list used packaging material'!A:D,4,FALSE)</f>
        <v>#N/A</v>
      </c>
      <c r="J404" s="41"/>
      <c r="K404" s="3"/>
      <c r="L404" s="3"/>
      <c r="M404" s="3"/>
      <c r="N404" s="45"/>
      <c r="O404" s="49"/>
      <c r="P404" s="46"/>
      <c r="Q404" s="56" t="e">
        <f>VLOOKUP(P404,'2. list used packaging material'!$A:$D,4,FALSE)</f>
        <v>#N/A</v>
      </c>
      <c r="R404" s="3"/>
      <c r="S404" s="1"/>
      <c r="T404" s="56" t="e">
        <f>VLOOKUP(S404,'2. list used packaging material'!$A:$D,4,FALSE)</f>
        <v>#N/A</v>
      </c>
      <c r="U404" s="3"/>
      <c r="V404" s="1"/>
      <c r="W404" s="56" t="e">
        <f>VLOOKUP(V404,'2. list used packaging material'!$A:$D,4,FALSE)</f>
        <v>#N/A</v>
      </c>
      <c r="X404" s="3"/>
      <c r="Y404" s="1"/>
      <c r="Z404" s="56" t="e">
        <f>VLOOKUP(Y404,'2. list used packaging material'!$A:$D,4,FALSE)</f>
        <v>#N/A</v>
      </c>
      <c r="AA404" s="3"/>
      <c r="AB404" s="3"/>
      <c r="AC404" s="3"/>
      <c r="AD404" s="55"/>
      <c r="AE404" s="1"/>
      <c r="AF404" s="56" t="e">
        <f>VLOOKUP(AE404,'2. list used packaging material'!$A:$D,4,FALSE)</f>
        <v>#N/A</v>
      </c>
      <c r="AG404" s="3"/>
      <c r="AH404" s="1"/>
      <c r="AI404" s="56" t="e">
        <f>VLOOKUP(AH404,'2. list used packaging material'!$A:$D,4,FALSE)</f>
        <v>#N/A</v>
      </c>
      <c r="AJ404" s="3"/>
      <c r="AK404" s="1"/>
      <c r="AL404" s="56" t="e">
        <f>VLOOKUP(AK404,'2. list used packaging material'!$A:$D,4,FALSE)</f>
        <v>#N/A</v>
      </c>
      <c r="AM404" s="3"/>
    </row>
    <row r="405" spans="2:39" x14ac:dyDescent="0.25">
      <c r="B405" s="54"/>
      <c r="C405" s="55"/>
      <c r="D405" s="55"/>
      <c r="E405" s="55"/>
      <c r="F405" s="55"/>
      <c r="G405" s="55"/>
      <c r="H405" s="1"/>
      <c r="I405" s="56" t="e">
        <f>VLOOKUP(H405,'2. list used packaging material'!A:D,4,FALSE)</f>
        <v>#N/A</v>
      </c>
      <c r="J405" s="41"/>
      <c r="K405" s="3"/>
      <c r="L405" s="3"/>
      <c r="M405" s="3"/>
      <c r="N405" s="45"/>
      <c r="O405" s="49"/>
      <c r="P405" s="46"/>
      <c r="Q405" s="56" t="e">
        <f>VLOOKUP(P405,'2. list used packaging material'!$A:$D,4,FALSE)</f>
        <v>#N/A</v>
      </c>
      <c r="R405" s="3"/>
      <c r="S405" s="1"/>
      <c r="T405" s="56" t="e">
        <f>VLOOKUP(S405,'2. list used packaging material'!$A:$D,4,FALSE)</f>
        <v>#N/A</v>
      </c>
      <c r="U405" s="3"/>
      <c r="V405" s="1"/>
      <c r="W405" s="56" t="e">
        <f>VLOOKUP(V405,'2. list used packaging material'!$A:$D,4,FALSE)</f>
        <v>#N/A</v>
      </c>
      <c r="X405" s="3"/>
      <c r="Y405" s="1"/>
      <c r="Z405" s="56" t="e">
        <f>VLOOKUP(Y405,'2. list used packaging material'!$A:$D,4,FALSE)</f>
        <v>#N/A</v>
      </c>
      <c r="AA405" s="3"/>
      <c r="AB405" s="3"/>
      <c r="AC405" s="3"/>
      <c r="AD405" s="55"/>
      <c r="AE405" s="1"/>
      <c r="AF405" s="56" t="e">
        <f>VLOOKUP(AE405,'2. list used packaging material'!$A:$D,4,FALSE)</f>
        <v>#N/A</v>
      </c>
      <c r="AG405" s="3"/>
      <c r="AH405" s="1"/>
      <c r="AI405" s="56" t="e">
        <f>VLOOKUP(AH405,'2. list used packaging material'!$A:$D,4,FALSE)</f>
        <v>#N/A</v>
      </c>
      <c r="AJ405" s="3"/>
      <c r="AK405" s="1"/>
      <c r="AL405" s="56" t="e">
        <f>VLOOKUP(AK405,'2. list used packaging material'!$A:$D,4,FALSE)</f>
        <v>#N/A</v>
      </c>
      <c r="AM405" s="3"/>
    </row>
    <row r="406" spans="2:39" x14ac:dyDescent="0.25">
      <c r="B406" s="54"/>
      <c r="C406" s="55"/>
      <c r="D406" s="55"/>
      <c r="E406" s="55"/>
      <c r="F406" s="55"/>
      <c r="G406" s="55"/>
      <c r="H406" s="1"/>
      <c r="I406" s="56" t="e">
        <f>VLOOKUP(H406,'2. list used packaging material'!A:D,4,FALSE)</f>
        <v>#N/A</v>
      </c>
      <c r="J406" s="41"/>
      <c r="K406" s="3"/>
      <c r="L406" s="3"/>
      <c r="M406" s="3"/>
      <c r="N406" s="45"/>
      <c r="O406" s="49"/>
      <c r="P406" s="46"/>
      <c r="Q406" s="56" t="e">
        <f>VLOOKUP(P406,'2. list used packaging material'!$A:$D,4,FALSE)</f>
        <v>#N/A</v>
      </c>
      <c r="R406" s="3"/>
      <c r="S406" s="1"/>
      <c r="T406" s="56" t="e">
        <f>VLOOKUP(S406,'2. list used packaging material'!$A:$D,4,FALSE)</f>
        <v>#N/A</v>
      </c>
      <c r="U406" s="3"/>
      <c r="V406" s="1"/>
      <c r="W406" s="56" t="e">
        <f>VLOOKUP(V406,'2. list used packaging material'!$A:$D,4,FALSE)</f>
        <v>#N/A</v>
      </c>
      <c r="X406" s="3"/>
      <c r="Y406" s="1"/>
      <c r="Z406" s="56" t="e">
        <f>VLOOKUP(Y406,'2. list used packaging material'!$A:$D,4,FALSE)</f>
        <v>#N/A</v>
      </c>
      <c r="AA406" s="3"/>
      <c r="AB406" s="3"/>
      <c r="AC406" s="3"/>
      <c r="AD406" s="55"/>
      <c r="AE406" s="1"/>
      <c r="AF406" s="56" t="e">
        <f>VLOOKUP(AE406,'2. list used packaging material'!$A:$D,4,FALSE)</f>
        <v>#N/A</v>
      </c>
      <c r="AG406" s="3"/>
      <c r="AH406" s="1"/>
      <c r="AI406" s="56" t="e">
        <f>VLOOKUP(AH406,'2. list used packaging material'!$A:$D,4,FALSE)</f>
        <v>#N/A</v>
      </c>
      <c r="AJ406" s="3"/>
      <c r="AK406" s="1"/>
      <c r="AL406" s="56" t="e">
        <f>VLOOKUP(AK406,'2. list used packaging material'!$A:$D,4,FALSE)</f>
        <v>#N/A</v>
      </c>
      <c r="AM406" s="3"/>
    </row>
    <row r="407" spans="2:39" x14ac:dyDescent="0.25">
      <c r="B407" s="54"/>
      <c r="C407" s="55"/>
      <c r="D407" s="55"/>
      <c r="E407" s="55"/>
      <c r="F407" s="55"/>
      <c r="G407" s="55"/>
      <c r="H407" s="1"/>
      <c r="I407" s="56" t="e">
        <f>VLOOKUP(H407,'2. list used packaging material'!A:D,4,FALSE)</f>
        <v>#N/A</v>
      </c>
      <c r="J407" s="41"/>
      <c r="K407" s="3"/>
      <c r="L407" s="3"/>
      <c r="M407" s="3"/>
      <c r="N407" s="45"/>
      <c r="O407" s="49"/>
      <c r="P407" s="46"/>
      <c r="Q407" s="56" t="e">
        <f>VLOOKUP(P407,'2. list used packaging material'!$A:$D,4,FALSE)</f>
        <v>#N/A</v>
      </c>
      <c r="R407" s="3"/>
      <c r="S407" s="1"/>
      <c r="T407" s="56" t="e">
        <f>VLOOKUP(S407,'2. list used packaging material'!$A:$D,4,FALSE)</f>
        <v>#N/A</v>
      </c>
      <c r="U407" s="3"/>
      <c r="V407" s="1"/>
      <c r="W407" s="56" t="e">
        <f>VLOOKUP(V407,'2. list used packaging material'!$A:$D,4,FALSE)</f>
        <v>#N/A</v>
      </c>
      <c r="X407" s="3"/>
      <c r="Y407" s="1"/>
      <c r="Z407" s="56" t="e">
        <f>VLOOKUP(Y407,'2. list used packaging material'!$A:$D,4,FALSE)</f>
        <v>#N/A</v>
      </c>
      <c r="AA407" s="3"/>
      <c r="AB407" s="3"/>
      <c r="AC407" s="3"/>
      <c r="AD407" s="55"/>
      <c r="AE407" s="1"/>
      <c r="AF407" s="56" t="e">
        <f>VLOOKUP(AE407,'2. list used packaging material'!$A:$D,4,FALSE)</f>
        <v>#N/A</v>
      </c>
      <c r="AG407" s="3"/>
      <c r="AH407" s="1"/>
      <c r="AI407" s="56" t="e">
        <f>VLOOKUP(AH407,'2. list used packaging material'!$A:$D,4,FALSE)</f>
        <v>#N/A</v>
      </c>
      <c r="AJ407" s="3"/>
      <c r="AK407" s="1"/>
      <c r="AL407" s="56" t="e">
        <f>VLOOKUP(AK407,'2. list used packaging material'!$A:$D,4,FALSE)</f>
        <v>#N/A</v>
      </c>
      <c r="AM407" s="3"/>
    </row>
    <row r="408" spans="2:39" x14ac:dyDescent="0.25">
      <c r="B408" s="54"/>
      <c r="C408" s="55"/>
      <c r="D408" s="55"/>
      <c r="E408" s="55"/>
      <c r="F408" s="55"/>
      <c r="G408" s="55"/>
      <c r="H408" s="1"/>
      <c r="I408" s="56" t="e">
        <f>VLOOKUP(H408,'2. list used packaging material'!A:D,4,FALSE)</f>
        <v>#N/A</v>
      </c>
      <c r="J408" s="41"/>
      <c r="K408" s="3"/>
      <c r="L408" s="3"/>
      <c r="M408" s="3"/>
      <c r="N408" s="45"/>
      <c r="O408" s="49"/>
      <c r="P408" s="46"/>
      <c r="Q408" s="56" t="e">
        <f>VLOOKUP(P408,'2. list used packaging material'!$A:$D,4,FALSE)</f>
        <v>#N/A</v>
      </c>
      <c r="R408" s="3"/>
      <c r="S408" s="1"/>
      <c r="T408" s="56" t="e">
        <f>VLOOKUP(S408,'2. list used packaging material'!$A:$D,4,FALSE)</f>
        <v>#N/A</v>
      </c>
      <c r="U408" s="3"/>
      <c r="V408" s="1"/>
      <c r="W408" s="56" t="e">
        <f>VLOOKUP(V408,'2. list used packaging material'!$A:$D,4,FALSE)</f>
        <v>#N/A</v>
      </c>
      <c r="X408" s="3"/>
      <c r="Y408" s="1"/>
      <c r="Z408" s="56" t="e">
        <f>VLOOKUP(Y408,'2. list used packaging material'!$A:$D,4,FALSE)</f>
        <v>#N/A</v>
      </c>
      <c r="AA408" s="3"/>
      <c r="AB408" s="3"/>
      <c r="AC408" s="3"/>
      <c r="AD408" s="55"/>
      <c r="AE408" s="1"/>
      <c r="AF408" s="56" t="e">
        <f>VLOOKUP(AE408,'2. list used packaging material'!$A:$D,4,FALSE)</f>
        <v>#N/A</v>
      </c>
      <c r="AG408" s="3"/>
      <c r="AH408" s="1"/>
      <c r="AI408" s="56" t="e">
        <f>VLOOKUP(AH408,'2. list used packaging material'!$A:$D,4,FALSE)</f>
        <v>#N/A</v>
      </c>
      <c r="AJ408" s="3"/>
      <c r="AK408" s="1"/>
      <c r="AL408" s="56" t="e">
        <f>VLOOKUP(AK408,'2. list used packaging material'!$A:$D,4,FALSE)</f>
        <v>#N/A</v>
      </c>
      <c r="AM408" s="3"/>
    </row>
    <row r="409" spans="2:39" x14ac:dyDescent="0.25">
      <c r="B409" s="54"/>
      <c r="C409" s="55"/>
      <c r="D409" s="55"/>
      <c r="E409" s="55"/>
      <c r="F409" s="55"/>
      <c r="G409" s="55"/>
      <c r="H409" s="1"/>
      <c r="I409" s="56" t="e">
        <f>VLOOKUP(H409,'2. list used packaging material'!A:D,4,FALSE)</f>
        <v>#N/A</v>
      </c>
      <c r="J409" s="41"/>
      <c r="K409" s="3"/>
      <c r="L409" s="3"/>
      <c r="M409" s="3"/>
      <c r="N409" s="45"/>
      <c r="O409" s="49"/>
      <c r="P409" s="46"/>
      <c r="Q409" s="56" t="e">
        <f>VLOOKUP(P409,'2. list used packaging material'!$A:$D,4,FALSE)</f>
        <v>#N/A</v>
      </c>
      <c r="R409" s="3"/>
      <c r="S409" s="1"/>
      <c r="T409" s="56" t="e">
        <f>VLOOKUP(S409,'2. list used packaging material'!$A:$D,4,FALSE)</f>
        <v>#N/A</v>
      </c>
      <c r="U409" s="3"/>
      <c r="V409" s="1"/>
      <c r="W409" s="56" t="e">
        <f>VLOOKUP(V409,'2. list used packaging material'!$A:$D,4,FALSE)</f>
        <v>#N/A</v>
      </c>
      <c r="X409" s="3"/>
      <c r="Y409" s="1"/>
      <c r="Z409" s="56" t="e">
        <f>VLOOKUP(Y409,'2. list used packaging material'!$A:$D,4,FALSE)</f>
        <v>#N/A</v>
      </c>
      <c r="AA409" s="3"/>
      <c r="AB409" s="3"/>
      <c r="AC409" s="3"/>
      <c r="AD409" s="55"/>
      <c r="AE409" s="1"/>
      <c r="AF409" s="56" t="e">
        <f>VLOOKUP(AE409,'2. list used packaging material'!$A:$D,4,FALSE)</f>
        <v>#N/A</v>
      </c>
      <c r="AG409" s="3"/>
      <c r="AH409" s="1"/>
      <c r="AI409" s="56" t="e">
        <f>VLOOKUP(AH409,'2. list used packaging material'!$A:$D,4,FALSE)</f>
        <v>#N/A</v>
      </c>
      <c r="AJ409" s="3"/>
      <c r="AK409" s="1"/>
      <c r="AL409" s="56" t="e">
        <f>VLOOKUP(AK409,'2. list used packaging material'!$A:$D,4,FALSE)</f>
        <v>#N/A</v>
      </c>
      <c r="AM409" s="3"/>
    </row>
    <row r="410" spans="2:39" x14ac:dyDescent="0.25">
      <c r="B410" s="54"/>
      <c r="C410" s="55"/>
      <c r="D410" s="55"/>
      <c r="E410" s="55"/>
      <c r="F410" s="55"/>
      <c r="G410" s="55"/>
      <c r="H410" s="1"/>
      <c r="I410" s="56" t="e">
        <f>VLOOKUP(H410,'2. list used packaging material'!A:D,4,FALSE)</f>
        <v>#N/A</v>
      </c>
      <c r="J410" s="41"/>
      <c r="K410" s="3"/>
      <c r="L410" s="3"/>
      <c r="M410" s="3"/>
      <c r="N410" s="45"/>
      <c r="O410" s="49"/>
      <c r="P410" s="46"/>
      <c r="Q410" s="56" t="e">
        <f>VLOOKUP(P410,'2. list used packaging material'!$A:$D,4,FALSE)</f>
        <v>#N/A</v>
      </c>
      <c r="R410" s="3"/>
      <c r="S410" s="1"/>
      <c r="T410" s="56" t="e">
        <f>VLOOKUP(S410,'2. list used packaging material'!$A:$D,4,FALSE)</f>
        <v>#N/A</v>
      </c>
      <c r="U410" s="3"/>
      <c r="V410" s="1"/>
      <c r="W410" s="56" t="e">
        <f>VLOOKUP(V410,'2. list used packaging material'!$A:$D,4,FALSE)</f>
        <v>#N/A</v>
      </c>
      <c r="X410" s="3"/>
      <c r="Y410" s="1"/>
      <c r="Z410" s="56" t="e">
        <f>VLOOKUP(Y410,'2. list used packaging material'!$A:$D,4,FALSE)</f>
        <v>#N/A</v>
      </c>
      <c r="AA410" s="3"/>
      <c r="AB410" s="3"/>
      <c r="AC410" s="3"/>
      <c r="AD410" s="55"/>
      <c r="AE410" s="1"/>
      <c r="AF410" s="56" t="e">
        <f>VLOOKUP(AE410,'2. list used packaging material'!$A:$D,4,FALSE)</f>
        <v>#N/A</v>
      </c>
      <c r="AG410" s="3"/>
      <c r="AH410" s="1"/>
      <c r="AI410" s="56" t="e">
        <f>VLOOKUP(AH410,'2. list used packaging material'!$A:$D,4,FALSE)</f>
        <v>#N/A</v>
      </c>
      <c r="AJ410" s="3"/>
      <c r="AK410" s="1"/>
      <c r="AL410" s="56" t="e">
        <f>VLOOKUP(AK410,'2. list used packaging material'!$A:$D,4,FALSE)</f>
        <v>#N/A</v>
      </c>
      <c r="AM410" s="3"/>
    </row>
    <row r="411" spans="2:39" x14ac:dyDescent="0.25">
      <c r="B411" s="54"/>
      <c r="C411" s="55"/>
      <c r="D411" s="55"/>
      <c r="E411" s="55"/>
      <c r="F411" s="55"/>
      <c r="G411" s="55"/>
      <c r="H411" s="1"/>
      <c r="I411" s="56" t="e">
        <f>VLOOKUP(H411,'2. list used packaging material'!A:D,4,FALSE)</f>
        <v>#N/A</v>
      </c>
      <c r="J411" s="41"/>
      <c r="K411" s="3"/>
      <c r="L411" s="3"/>
      <c r="M411" s="3"/>
      <c r="N411" s="45"/>
      <c r="O411" s="49"/>
      <c r="P411" s="46"/>
      <c r="Q411" s="56" t="e">
        <f>VLOOKUP(P411,'2. list used packaging material'!$A:$D,4,FALSE)</f>
        <v>#N/A</v>
      </c>
      <c r="R411" s="3"/>
      <c r="S411" s="1"/>
      <c r="T411" s="56" t="e">
        <f>VLOOKUP(S411,'2. list used packaging material'!$A:$D,4,FALSE)</f>
        <v>#N/A</v>
      </c>
      <c r="U411" s="3"/>
      <c r="V411" s="1"/>
      <c r="W411" s="56" t="e">
        <f>VLOOKUP(V411,'2. list used packaging material'!$A:$D,4,FALSE)</f>
        <v>#N/A</v>
      </c>
      <c r="X411" s="3"/>
      <c r="Y411" s="1"/>
      <c r="Z411" s="56" t="e">
        <f>VLOOKUP(Y411,'2. list used packaging material'!$A:$D,4,FALSE)</f>
        <v>#N/A</v>
      </c>
      <c r="AA411" s="3"/>
      <c r="AB411" s="3"/>
      <c r="AC411" s="3"/>
      <c r="AD411" s="55"/>
      <c r="AE411" s="1"/>
      <c r="AF411" s="56" t="e">
        <f>VLOOKUP(AE411,'2. list used packaging material'!$A:$D,4,FALSE)</f>
        <v>#N/A</v>
      </c>
      <c r="AG411" s="3"/>
      <c r="AH411" s="1"/>
      <c r="AI411" s="56" t="e">
        <f>VLOOKUP(AH411,'2. list used packaging material'!$A:$D,4,FALSE)</f>
        <v>#N/A</v>
      </c>
      <c r="AJ411" s="3"/>
      <c r="AK411" s="1"/>
      <c r="AL411" s="56" t="e">
        <f>VLOOKUP(AK411,'2. list used packaging material'!$A:$D,4,FALSE)</f>
        <v>#N/A</v>
      </c>
      <c r="AM411" s="3"/>
    </row>
    <row r="412" spans="2:39" x14ac:dyDescent="0.25">
      <c r="B412" s="54"/>
      <c r="C412" s="55"/>
      <c r="D412" s="55"/>
      <c r="E412" s="55"/>
      <c r="F412" s="55"/>
      <c r="G412" s="55"/>
      <c r="H412" s="1"/>
      <c r="I412" s="56" t="e">
        <f>VLOOKUP(H412,'2. list used packaging material'!A:D,4,FALSE)</f>
        <v>#N/A</v>
      </c>
      <c r="J412" s="41"/>
      <c r="K412" s="3"/>
      <c r="L412" s="3"/>
      <c r="M412" s="3"/>
      <c r="N412" s="45"/>
      <c r="O412" s="49"/>
      <c r="P412" s="46"/>
      <c r="Q412" s="56" t="e">
        <f>VLOOKUP(P412,'2. list used packaging material'!$A:$D,4,FALSE)</f>
        <v>#N/A</v>
      </c>
      <c r="R412" s="3"/>
      <c r="S412" s="1"/>
      <c r="T412" s="56" t="e">
        <f>VLOOKUP(S412,'2. list used packaging material'!$A:$D,4,FALSE)</f>
        <v>#N/A</v>
      </c>
      <c r="U412" s="3"/>
      <c r="V412" s="1"/>
      <c r="W412" s="56" t="e">
        <f>VLOOKUP(V412,'2. list used packaging material'!$A:$D,4,FALSE)</f>
        <v>#N/A</v>
      </c>
      <c r="X412" s="3"/>
      <c r="Y412" s="1"/>
      <c r="Z412" s="56" t="e">
        <f>VLOOKUP(Y412,'2. list used packaging material'!$A:$D,4,FALSE)</f>
        <v>#N/A</v>
      </c>
      <c r="AA412" s="3"/>
      <c r="AB412" s="3"/>
      <c r="AC412" s="3"/>
      <c r="AD412" s="55"/>
      <c r="AE412" s="1"/>
      <c r="AF412" s="56" t="e">
        <f>VLOOKUP(AE412,'2. list used packaging material'!$A:$D,4,FALSE)</f>
        <v>#N/A</v>
      </c>
      <c r="AG412" s="3"/>
      <c r="AH412" s="1"/>
      <c r="AI412" s="56" t="e">
        <f>VLOOKUP(AH412,'2. list used packaging material'!$A:$D,4,FALSE)</f>
        <v>#N/A</v>
      </c>
      <c r="AJ412" s="3"/>
      <c r="AK412" s="1"/>
      <c r="AL412" s="56" t="e">
        <f>VLOOKUP(AK412,'2. list used packaging material'!$A:$D,4,FALSE)</f>
        <v>#N/A</v>
      </c>
      <c r="AM412" s="3"/>
    </row>
    <row r="413" spans="2:39" x14ac:dyDescent="0.25">
      <c r="B413" s="54"/>
      <c r="C413" s="55"/>
      <c r="D413" s="55"/>
      <c r="E413" s="55"/>
      <c r="F413" s="55"/>
      <c r="G413" s="55"/>
      <c r="H413" s="1"/>
      <c r="I413" s="56" t="e">
        <f>VLOOKUP(H413,'2. list used packaging material'!A:D,4,FALSE)</f>
        <v>#N/A</v>
      </c>
      <c r="J413" s="41"/>
      <c r="K413" s="3"/>
      <c r="L413" s="3"/>
      <c r="M413" s="3"/>
      <c r="N413" s="45"/>
      <c r="O413" s="49"/>
      <c r="P413" s="46"/>
      <c r="Q413" s="56" t="e">
        <f>VLOOKUP(P413,'2. list used packaging material'!$A:$D,4,FALSE)</f>
        <v>#N/A</v>
      </c>
      <c r="R413" s="3"/>
      <c r="S413" s="1"/>
      <c r="T413" s="56" t="e">
        <f>VLOOKUP(S413,'2. list used packaging material'!$A:$D,4,FALSE)</f>
        <v>#N/A</v>
      </c>
      <c r="U413" s="3"/>
      <c r="V413" s="1"/>
      <c r="W413" s="56" t="e">
        <f>VLOOKUP(V413,'2. list used packaging material'!$A:$D,4,FALSE)</f>
        <v>#N/A</v>
      </c>
      <c r="X413" s="3"/>
      <c r="Y413" s="1"/>
      <c r="Z413" s="56" t="e">
        <f>VLOOKUP(Y413,'2. list used packaging material'!$A:$D,4,FALSE)</f>
        <v>#N/A</v>
      </c>
      <c r="AA413" s="3"/>
      <c r="AB413" s="3"/>
      <c r="AC413" s="3"/>
      <c r="AD413" s="55"/>
      <c r="AE413" s="1"/>
      <c r="AF413" s="56" t="e">
        <f>VLOOKUP(AE413,'2. list used packaging material'!$A:$D,4,FALSE)</f>
        <v>#N/A</v>
      </c>
      <c r="AG413" s="3"/>
      <c r="AH413" s="1"/>
      <c r="AI413" s="56" t="e">
        <f>VLOOKUP(AH413,'2. list used packaging material'!$A:$D,4,FALSE)</f>
        <v>#N/A</v>
      </c>
      <c r="AJ413" s="3"/>
      <c r="AK413" s="1"/>
      <c r="AL413" s="56" t="e">
        <f>VLOOKUP(AK413,'2. list used packaging material'!$A:$D,4,FALSE)</f>
        <v>#N/A</v>
      </c>
      <c r="AM413" s="3"/>
    </row>
    <row r="414" spans="2:39" x14ac:dyDescent="0.25">
      <c r="B414" s="54"/>
      <c r="C414" s="55"/>
      <c r="D414" s="55"/>
      <c r="E414" s="55"/>
      <c r="F414" s="55"/>
      <c r="G414" s="55"/>
      <c r="H414" s="1"/>
      <c r="I414" s="56" t="e">
        <f>VLOOKUP(H414,'2. list used packaging material'!A:D,4,FALSE)</f>
        <v>#N/A</v>
      </c>
      <c r="J414" s="41"/>
      <c r="K414" s="3"/>
      <c r="L414" s="3"/>
      <c r="M414" s="3"/>
      <c r="N414" s="45"/>
      <c r="O414" s="49"/>
      <c r="P414" s="46"/>
      <c r="Q414" s="56" t="e">
        <f>VLOOKUP(P414,'2. list used packaging material'!$A:$D,4,FALSE)</f>
        <v>#N/A</v>
      </c>
      <c r="R414" s="3"/>
      <c r="S414" s="1"/>
      <c r="T414" s="56" t="e">
        <f>VLOOKUP(S414,'2. list used packaging material'!$A:$D,4,FALSE)</f>
        <v>#N/A</v>
      </c>
      <c r="U414" s="3"/>
      <c r="V414" s="1"/>
      <c r="W414" s="56" t="e">
        <f>VLOOKUP(V414,'2. list used packaging material'!$A:$D,4,FALSE)</f>
        <v>#N/A</v>
      </c>
      <c r="X414" s="3"/>
      <c r="Y414" s="1"/>
      <c r="Z414" s="56" t="e">
        <f>VLOOKUP(Y414,'2. list used packaging material'!$A:$D,4,FALSE)</f>
        <v>#N/A</v>
      </c>
      <c r="AA414" s="3"/>
      <c r="AB414" s="3"/>
      <c r="AC414" s="3"/>
      <c r="AD414" s="55"/>
      <c r="AE414" s="1"/>
      <c r="AF414" s="56" t="e">
        <f>VLOOKUP(AE414,'2. list used packaging material'!$A:$D,4,FALSE)</f>
        <v>#N/A</v>
      </c>
      <c r="AG414" s="3"/>
      <c r="AH414" s="1"/>
      <c r="AI414" s="56" t="e">
        <f>VLOOKUP(AH414,'2. list used packaging material'!$A:$D,4,FALSE)</f>
        <v>#N/A</v>
      </c>
      <c r="AJ414" s="3"/>
      <c r="AK414" s="1"/>
      <c r="AL414" s="56" t="e">
        <f>VLOOKUP(AK414,'2. list used packaging material'!$A:$D,4,FALSE)</f>
        <v>#N/A</v>
      </c>
      <c r="AM414" s="3"/>
    </row>
    <row r="415" spans="2:39" x14ac:dyDescent="0.25">
      <c r="B415" s="54"/>
      <c r="C415" s="55"/>
      <c r="D415" s="55"/>
      <c r="E415" s="55"/>
      <c r="F415" s="55"/>
      <c r="G415" s="55"/>
      <c r="H415" s="1"/>
      <c r="I415" s="56" t="e">
        <f>VLOOKUP(H415,'2. list used packaging material'!A:D,4,FALSE)</f>
        <v>#N/A</v>
      </c>
      <c r="J415" s="41"/>
      <c r="K415" s="3"/>
      <c r="L415" s="3"/>
      <c r="M415" s="3"/>
      <c r="N415" s="45"/>
      <c r="O415" s="49"/>
      <c r="P415" s="46"/>
      <c r="Q415" s="56" t="e">
        <f>VLOOKUP(P415,'2. list used packaging material'!$A:$D,4,FALSE)</f>
        <v>#N/A</v>
      </c>
      <c r="R415" s="3"/>
      <c r="S415" s="1"/>
      <c r="T415" s="56" t="e">
        <f>VLOOKUP(S415,'2. list used packaging material'!$A:$D,4,FALSE)</f>
        <v>#N/A</v>
      </c>
      <c r="U415" s="3"/>
      <c r="V415" s="1"/>
      <c r="W415" s="56" t="e">
        <f>VLOOKUP(V415,'2. list used packaging material'!$A:$D,4,FALSE)</f>
        <v>#N/A</v>
      </c>
      <c r="X415" s="3"/>
      <c r="Y415" s="1"/>
      <c r="Z415" s="56" t="e">
        <f>VLOOKUP(Y415,'2. list used packaging material'!$A:$D,4,FALSE)</f>
        <v>#N/A</v>
      </c>
      <c r="AA415" s="3"/>
      <c r="AB415" s="3"/>
      <c r="AC415" s="3"/>
      <c r="AD415" s="55"/>
      <c r="AE415" s="1"/>
      <c r="AF415" s="56" t="e">
        <f>VLOOKUP(AE415,'2. list used packaging material'!$A:$D,4,FALSE)</f>
        <v>#N/A</v>
      </c>
      <c r="AG415" s="3"/>
      <c r="AH415" s="1"/>
      <c r="AI415" s="56" t="e">
        <f>VLOOKUP(AH415,'2. list used packaging material'!$A:$D,4,FALSE)</f>
        <v>#N/A</v>
      </c>
      <c r="AJ415" s="3"/>
      <c r="AK415" s="1"/>
      <c r="AL415" s="56" t="e">
        <f>VLOOKUP(AK415,'2. list used packaging material'!$A:$D,4,FALSE)</f>
        <v>#N/A</v>
      </c>
      <c r="AM415" s="3"/>
    </row>
    <row r="416" spans="2:39" x14ac:dyDescent="0.25">
      <c r="B416" s="54"/>
      <c r="C416" s="55"/>
      <c r="D416" s="55"/>
      <c r="E416" s="55"/>
      <c r="F416" s="55"/>
      <c r="G416" s="55"/>
      <c r="H416" s="1"/>
      <c r="I416" s="56" t="e">
        <f>VLOOKUP(H416,'2. list used packaging material'!A:D,4,FALSE)</f>
        <v>#N/A</v>
      </c>
      <c r="J416" s="41"/>
      <c r="K416" s="3"/>
      <c r="L416" s="3"/>
      <c r="M416" s="3"/>
      <c r="N416" s="45"/>
      <c r="O416" s="49"/>
      <c r="P416" s="46"/>
      <c r="Q416" s="56" t="e">
        <f>VLOOKUP(P416,'2. list used packaging material'!$A:$D,4,FALSE)</f>
        <v>#N/A</v>
      </c>
      <c r="R416" s="3"/>
      <c r="S416" s="1"/>
      <c r="T416" s="56" t="e">
        <f>VLOOKUP(S416,'2. list used packaging material'!$A:$D,4,FALSE)</f>
        <v>#N/A</v>
      </c>
      <c r="U416" s="3"/>
      <c r="V416" s="1"/>
      <c r="W416" s="56" t="e">
        <f>VLOOKUP(V416,'2. list used packaging material'!$A:$D,4,FALSE)</f>
        <v>#N/A</v>
      </c>
      <c r="X416" s="3"/>
      <c r="Y416" s="1"/>
      <c r="Z416" s="56" t="e">
        <f>VLOOKUP(Y416,'2. list used packaging material'!$A:$D,4,FALSE)</f>
        <v>#N/A</v>
      </c>
      <c r="AA416" s="3"/>
      <c r="AB416" s="3"/>
      <c r="AC416" s="3"/>
      <c r="AD416" s="55"/>
      <c r="AE416" s="1"/>
      <c r="AF416" s="56" t="e">
        <f>VLOOKUP(AE416,'2. list used packaging material'!$A:$D,4,FALSE)</f>
        <v>#N/A</v>
      </c>
      <c r="AG416" s="3"/>
      <c r="AH416" s="1"/>
      <c r="AI416" s="56" t="e">
        <f>VLOOKUP(AH416,'2. list used packaging material'!$A:$D,4,FALSE)</f>
        <v>#N/A</v>
      </c>
      <c r="AJ416" s="3"/>
      <c r="AK416" s="1"/>
      <c r="AL416" s="56" t="e">
        <f>VLOOKUP(AK416,'2. list used packaging material'!$A:$D,4,FALSE)</f>
        <v>#N/A</v>
      </c>
      <c r="AM416" s="3"/>
    </row>
    <row r="417" spans="2:39" x14ac:dyDescent="0.25">
      <c r="B417" s="54"/>
      <c r="C417" s="55"/>
      <c r="D417" s="55"/>
      <c r="E417" s="55"/>
      <c r="F417" s="55"/>
      <c r="G417" s="55"/>
      <c r="H417" s="1"/>
      <c r="I417" s="56" t="e">
        <f>VLOOKUP(H417,'2. list used packaging material'!A:D,4,FALSE)</f>
        <v>#N/A</v>
      </c>
      <c r="J417" s="41"/>
      <c r="K417" s="3"/>
      <c r="L417" s="3"/>
      <c r="M417" s="3"/>
      <c r="N417" s="45"/>
      <c r="O417" s="49"/>
      <c r="P417" s="46"/>
      <c r="Q417" s="56" t="e">
        <f>VLOOKUP(P417,'2. list used packaging material'!$A:$D,4,FALSE)</f>
        <v>#N/A</v>
      </c>
      <c r="R417" s="3"/>
      <c r="S417" s="1"/>
      <c r="T417" s="56" t="e">
        <f>VLOOKUP(S417,'2. list used packaging material'!$A:$D,4,FALSE)</f>
        <v>#N/A</v>
      </c>
      <c r="U417" s="3"/>
      <c r="V417" s="1"/>
      <c r="W417" s="56" t="e">
        <f>VLOOKUP(V417,'2. list used packaging material'!$A:$D,4,FALSE)</f>
        <v>#N/A</v>
      </c>
      <c r="X417" s="3"/>
      <c r="Y417" s="1"/>
      <c r="Z417" s="56" t="e">
        <f>VLOOKUP(Y417,'2. list used packaging material'!$A:$D,4,FALSE)</f>
        <v>#N/A</v>
      </c>
      <c r="AA417" s="3"/>
      <c r="AB417" s="3"/>
      <c r="AC417" s="3"/>
      <c r="AD417" s="55"/>
      <c r="AE417" s="1"/>
      <c r="AF417" s="56" t="e">
        <f>VLOOKUP(AE417,'2. list used packaging material'!$A:$D,4,FALSE)</f>
        <v>#N/A</v>
      </c>
      <c r="AG417" s="3"/>
      <c r="AH417" s="1"/>
      <c r="AI417" s="56" t="e">
        <f>VLOOKUP(AH417,'2. list used packaging material'!$A:$D,4,FALSE)</f>
        <v>#N/A</v>
      </c>
      <c r="AJ417" s="3"/>
      <c r="AK417" s="1"/>
      <c r="AL417" s="56" t="e">
        <f>VLOOKUP(AK417,'2. list used packaging material'!$A:$D,4,FALSE)</f>
        <v>#N/A</v>
      </c>
      <c r="AM417" s="3"/>
    </row>
    <row r="418" spans="2:39" x14ac:dyDescent="0.25">
      <c r="B418" s="54"/>
      <c r="C418" s="55"/>
      <c r="D418" s="55"/>
      <c r="E418" s="55"/>
      <c r="F418" s="55"/>
      <c r="G418" s="55"/>
      <c r="H418" s="1"/>
      <c r="I418" s="56" t="e">
        <f>VLOOKUP(H418,'2. list used packaging material'!A:D,4,FALSE)</f>
        <v>#N/A</v>
      </c>
      <c r="J418" s="41"/>
      <c r="K418" s="3"/>
      <c r="L418" s="3"/>
      <c r="M418" s="3"/>
      <c r="N418" s="45"/>
      <c r="O418" s="49"/>
      <c r="P418" s="46"/>
      <c r="Q418" s="56" t="e">
        <f>VLOOKUP(P418,'2. list used packaging material'!$A:$D,4,FALSE)</f>
        <v>#N/A</v>
      </c>
      <c r="R418" s="3"/>
      <c r="S418" s="1"/>
      <c r="T418" s="56" t="e">
        <f>VLOOKUP(S418,'2. list used packaging material'!$A:$D,4,FALSE)</f>
        <v>#N/A</v>
      </c>
      <c r="U418" s="3"/>
      <c r="V418" s="1"/>
      <c r="W418" s="56" t="e">
        <f>VLOOKUP(V418,'2. list used packaging material'!$A:$D,4,FALSE)</f>
        <v>#N/A</v>
      </c>
      <c r="X418" s="3"/>
      <c r="Y418" s="1"/>
      <c r="Z418" s="56" t="e">
        <f>VLOOKUP(Y418,'2. list used packaging material'!$A:$D,4,FALSE)</f>
        <v>#N/A</v>
      </c>
      <c r="AA418" s="3"/>
      <c r="AB418" s="3"/>
      <c r="AC418" s="3"/>
      <c r="AD418" s="55"/>
      <c r="AE418" s="1"/>
      <c r="AF418" s="56" t="e">
        <f>VLOOKUP(AE418,'2. list used packaging material'!$A:$D,4,FALSE)</f>
        <v>#N/A</v>
      </c>
      <c r="AG418" s="3"/>
      <c r="AH418" s="1"/>
      <c r="AI418" s="56" t="e">
        <f>VLOOKUP(AH418,'2. list used packaging material'!$A:$D,4,FALSE)</f>
        <v>#N/A</v>
      </c>
      <c r="AJ418" s="3"/>
      <c r="AK418" s="1"/>
      <c r="AL418" s="56" t="e">
        <f>VLOOKUP(AK418,'2. list used packaging material'!$A:$D,4,FALSE)</f>
        <v>#N/A</v>
      </c>
      <c r="AM418" s="3"/>
    </row>
    <row r="419" spans="2:39" x14ac:dyDescent="0.25">
      <c r="B419" s="54"/>
      <c r="C419" s="55"/>
      <c r="D419" s="55"/>
      <c r="E419" s="55"/>
      <c r="F419" s="55"/>
      <c r="G419" s="55"/>
      <c r="H419" s="1"/>
      <c r="I419" s="56" t="e">
        <f>VLOOKUP(H419,'2. list used packaging material'!A:D,4,FALSE)</f>
        <v>#N/A</v>
      </c>
      <c r="J419" s="41"/>
      <c r="K419" s="3"/>
      <c r="L419" s="3"/>
      <c r="M419" s="3"/>
      <c r="N419" s="45"/>
      <c r="O419" s="49"/>
      <c r="P419" s="46"/>
      <c r="Q419" s="56" t="e">
        <f>VLOOKUP(P419,'2. list used packaging material'!$A:$D,4,FALSE)</f>
        <v>#N/A</v>
      </c>
      <c r="R419" s="3"/>
      <c r="S419" s="1"/>
      <c r="T419" s="56" t="e">
        <f>VLOOKUP(S419,'2. list used packaging material'!$A:$D,4,FALSE)</f>
        <v>#N/A</v>
      </c>
      <c r="U419" s="3"/>
      <c r="V419" s="1"/>
      <c r="W419" s="56" t="e">
        <f>VLOOKUP(V419,'2. list used packaging material'!$A:$D,4,FALSE)</f>
        <v>#N/A</v>
      </c>
      <c r="X419" s="3"/>
      <c r="Y419" s="1"/>
      <c r="Z419" s="56" t="e">
        <f>VLOOKUP(Y419,'2. list used packaging material'!$A:$D,4,FALSE)</f>
        <v>#N/A</v>
      </c>
      <c r="AA419" s="3"/>
      <c r="AB419" s="3"/>
      <c r="AC419" s="3"/>
      <c r="AD419" s="55"/>
      <c r="AE419" s="1"/>
      <c r="AF419" s="56" t="e">
        <f>VLOOKUP(AE419,'2. list used packaging material'!$A:$D,4,FALSE)</f>
        <v>#N/A</v>
      </c>
      <c r="AG419" s="3"/>
      <c r="AH419" s="1"/>
      <c r="AI419" s="56" t="e">
        <f>VLOOKUP(AH419,'2. list used packaging material'!$A:$D,4,FALSE)</f>
        <v>#N/A</v>
      </c>
      <c r="AJ419" s="3"/>
      <c r="AK419" s="1"/>
      <c r="AL419" s="56" t="e">
        <f>VLOOKUP(AK419,'2. list used packaging material'!$A:$D,4,FALSE)</f>
        <v>#N/A</v>
      </c>
      <c r="AM419" s="3"/>
    </row>
    <row r="420" spans="2:39" x14ac:dyDescent="0.25">
      <c r="B420" s="54"/>
      <c r="C420" s="55"/>
      <c r="D420" s="55"/>
      <c r="E420" s="55"/>
      <c r="F420" s="55"/>
      <c r="G420" s="55"/>
      <c r="H420" s="1"/>
      <c r="I420" s="56" t="e">
        <f>VLOOKUP(H420,'2. list used packaging material'!A:D,4,FALSE)</f>
        <v>#N/A</v>
      </c>
      <c r="J420" s="41"/>
      <c r="K420" s="3"/>
      <c r="L420" s="3"/>
      <c r="M420" s="3"/>
      <c r="N420" s="45"/>
      <c r="O420" s="49"/>
      <c r="P420" s="46"/>
      <c r="Q420" s="56" t="e">
        <f>VLOOKUP(P420,'2. list used packaging material'!$A:$D,4,FALSE)</f>
        <v>#N/A</v>
      </c>
      <c r="R420" s="3"/>
      <c r="S420" s="1"/>
      <c r="T420" s="56" t="e">
        <f>VLOOKUP(S420,'2. list used packaging material'!$A:$D,4,FALSE)</f>
        <v>#N/A</v>
      </c>
      <c r="U420" s="3"/>
      <c r="V420" s="1"/>
      <c r="W420" s="56" t="e">
        <f>VLOOKUP(V420,'2. list used packaging material'!$A:$D,4,FALSE)</f>
        <v>#N/A</v>
      </c>
      <c r="X420" s="3"/>
      <c r="Y420" s="1"/>
      <c r="Z420" s="56" t="e">
        <f>VLOOKUP(Y420,'2. list used packaging material'!$A:$D,4,FALSE)</f>
        <v>#N/A</v>
      </c>
      <c r="AA420" s="3"/>
      <c r="AB420" s="3"/>
      <c r="AC420" s="3"/>
      <c r="AD420" s="55"/>
      <c r="AE420" s="1"/>
      <c r="AF420" s="56" t="e">
        <f>VLOOKUP(AE420,'2. list used packaging material'!$A:$D,4,FALSE)</f>
        <v>#N/A</v>
      </c>
      <c r="AG420" s="3"/>
      <c r="AH420" s="1"/>
      <c r="AI420" s="56" t="e">
        <f>VLOOKUP(AH420,'2. list used packaging material'!$A:$D,4,FALSE)</f>
        <v>#N/A</v>
      </c>
      <c r="AJ420" s="3"/>
      <c r="AK420" s="1"/>
      <c r="AL420" s="56" t="e">
        <f>VLOOKUP(AK420,'2. list used packaging material'!$A:$D,4,FALSE)</f>
        <v>#N/A</v>
      </c>
      <c r="AM420" s="3"/>
    </row>
    <row r="421" spans="2:39" x14ac:dyDescent="0.25">
      <c r="B421" s="54"/>
      <c r="C421" s="55"/>
      <c r="D421" s="55"/>
      <c r="E421" s="55"/>
      <c r="F421" s="55"/>
      <c r="G421" s="55"/>
      <c r="H421" s="1"/>
      <c r="I421" s="56" t="e">
        <f>VLOOKUP(H421,'2. list used packaging material'!A:D,4,FALSE)</f>
        <v>#N/A</v>
      </c>
      <c r="J421" s="41"/>
      <c r="K421" s="3"/>
      <c r="L421" s="3"/>
      <c r="M421" s="3"/>
      <c r="N421" s="45"/>
      <c r="O421" s="49"/>
      <c r="P421" s="46"/>
      <c r="Q421" s="56" t="e">
        <f>VLOOKUP(P421,'2. list used packaging material'!$A:$D,4,FALSE)</f>
        <v>#N/A</v>
      </c>
      <c r="R421" s="3"/>
      <c r="S421" s="1"/>
      <c r="T421" s="56" t="e">
        <f>VLOOKUP(S421,'2. list used packaging material'!$A:$D,4,FALSE)</f>
        <v>#N/A</v>
      </c>
      <c r="U421" s="3"/>
      <c r="V421" s="1"/>
      <c r="W421" s="56" t="e">
        <f>VLOOKUP(V421,'2. list used packaging material'!$A:$D,4,FALSE)</f>
        <v>#N/A</v>
      </c>
      <c r="X421" s="3"/>
      <c r="Y421" s="1"/>
      <c r="Z421" s="56" t="e">
        <f>VLOOKUP(Y421,'2. list used packaging material'!$A:$D,4,FALSE)</f>
        <v>#N/A</v>
      </c>
      <c r="AA421" s="3"/>
      <c r="AB421" s="3"/>
      <c r="AC421" s="3"/>
      <c r="AD421" s="55"/>
      <c r="AE421" s="1"/>
      <c r="AF421" s="56" t="e">
        <f>VLOOKUP(AE421,'2. list used packaging material'!$A:$D,4,FALSE)</f>
        <v>#N/A</v>
      </c>
      <c r="AG421" s="3"/>
      <c r="AH421" s="1"/>
      <c r="AI421" s="56" t="e">
        <f>VLOOKUP(AH421,'2. list used packaging material'!$A:$D,4,FALSE)</f>
        <v>#N/A</v>
      </c>
      <c r="AJ421" s="3"/>
      <c r="AK421" s="1"/>
      <c r="AL421" s="56" t="e">
        <f>VLOOKUP(AK421,'2. list used packaging material'!$A:$D,4,FALSE)</f>
        <v>#N/A</v>
      </c>
      <c r="AM421" s="3"/>
    </row>
    <row r="422" spans="2:39" x14ac:dyDescent="0.25">
      <c r="B422" s="54"/>
      <c r="C422" s="55"/>
      <c r="D422" s="55"/>
      <c r="E422" s="55"/>
      <c r="F422" s="55"/>
      <c r="G422" s="55"/>
      <c r="H422" s="1"/>
      <c r="I422" s="56" t="e">
        <f>VLOOKUP(H422,'2. list used packaging material'!A:D,4,FALSE)</f>
        <v>#N/A</v>
      </c>
      <c r="J422" s="41"/>
      <c r="K422" s="3"/>
      <c r="L422" s="3"/>
      <c r="M422" s="3"/>
      <c r="N422" s="45"/>
      <c r="O422" s="49"/>
      <c r="P422" s="46"/>
      <c r="Q422" s="56" t="e">
        <f>VLOOKUP(P422,'2. list used packaging material'!$A:$D,4,FALSE)</f>
        <v>#N/A</v>
      </c>
      <c r="R422" s="3"/>
      <c r="S422" s="1"/>
      <c r="T422" s="56" t="e">
        <f>VLOOKUP(S422,'2. list used packaging material'!$A:$D,4,FALSE)</f>
        <v>#N/A</v>
      </c>
      <c r="U422" s="3"/>
      <c r="V422" s="1"/>
      <c r="W422" s="56" t="e">
        <f>VLOOKUP(V422,'2. list used packaging material'!$A:$D,4,FALSE)</f>
        <v>#N/A</v>
      </c>
      <c r="X422" s="3"/>
      <c r="Y422" s="1"/>
      <c r="Z422" s="56" t="e">
        <f>VLOOKUP(Y422,'2. list used packaging material'!$A:$D,4,FALSE)</f>
        <v>#N/A</v>
      </c>
      <c r="AA422" s="3"/>
      <c r="AB422" s="3"/>
      <c r="AC422" s="3"/>
      <c r="AD422" s="55"/>
      <c r="AE422" s="1"/>
      <c r="AF422" s="56" t="e">
        <f>VLOOKUP(AE422,'2. list used packaging material'!$A:$D,4,FALSE)</f>
        <v>#N/A</v>
      </c>
      <c r="AG422" s="3"/>
      <c r="AH422" s="1"/>
      <c r="AI422" s="56" t="e">
        <f>VLOOKUP(AH422,'2. list used packaging material'!$A:$D,4,FALSE)</f>
        <v>#N/A</v>
      </c>
      <c r="AJ422" s="3"/>
      <c r="AK422" s="1"/>
      <c r="AL422" s="56" t="e">
        <f>VLOOKUP(AK422,'2. list used packaging material'!$A:$D,4,FALSE)</f>
        <v>#N/A</v>
      </c>
      <c r="AM422" s="3"/>
    </row>
    <row r="423" spans="2:39" x14ac:dyDescent="0.25">
      <c r="B423" s="54"/>
      <c r="C423" s="55"/>
      <c r="D423" s="55"/>
      <c r="E423" s="55"/>
      <c r="F423" s="55"/>
      <c r="G423" s="55"/>
      <c r="H423" s="1"/>
      <c r="I423" s="56" t="e">
        <f>VLOOKUP(H423,'2. list used packaging material'!A:D,4,FALSE)</f>
        <v>#N/A</v>
      </c>
      <c r="J423" s="41"/>
      <c r="K423" s="3"/>
      <c r="L423" s="3"/>
      <c r="M423" s="3"/>
      <c r="N423" s="45"/>
      <c r="O423" s="49"/>
      <c r="P423" s="46"/>
      <c r="Q423" s="56" t="e">
        <f>VLOOKUP(P423,'2. list used packaging material'!$A:$D,4,FALSE)</f>
        <v>#N/A</v>
      </c>
      <c r="R423" s="3"/>
      <c r="S423" s="1"/>
      <c r="T423" s="56" t="e">
        <f>VLOOKUP(S423,'2. list used packaging material'!$A:$D,4,FALSE)</f>
        <v>#N/A</v>
      </c>
      <c r="U423" s="3"/>
      <c r="V423" s="1"/>
      <c r="W423" s="56" t="e">
        <f>VLOOKUP(V423,'2. list used packaging material'!$A:$D,4,FALSE)</f>
        <v>#N/A</v>
      </c>
      <c r="X423" s="3"/>
      <c r="Y423" s="1"/>
      <c r="Z423" s="56" t="e">
        <f>VLOOKUP(Y423,'2. list used packaging material'!$A:$D,4,FALSE)</f>
        <v>#N/A</v>
      </c>
      <c r="AA423" s="3"/>
      <c r="AB423" s="3"/>
      <c r="AC423" s="3"/>
      <c r="AD423" s="55"/>
      <c r="AE423" s="1"/>
      <c r="AF423" s="56" t="e">
        <f>VLOOKUP(AE423,'2. list used packaging material'!$A:$D,4,FALSE)</f>
        <v>#N/A</v>
      </c>
      <c r="AG423" s="3"/>
      <c r="AH423" s="1"/>
      <c r="AI423" s="56" t="e">
        <f>VLOOKUP(AH423,'2. list used packaging material'!$A:$D,4,FALSE)</f>
        <v>#N/A</v>
      </c>
      <c r="AJ423" s="3"/>
      <c r="AK423" s="1"/>
      <c r="AL423" s="56" t="e">
        <f>VLOOKUP(AK423,'2. list used packaging material'!$A:$D,4,FALSE)</f>
        <v>#N/A</v>
      </c>
      <c r="AM423" s="3"/>
    </row>
    <row r="424" spans="2:39" x14ac:dyDescent="0.25">
      <c r="B424" s="54"/>
      <c r="C424" s="55"/>
      <c r="D424" s="55"/>
      <c r="E424" s="55"/>
      <c r="F424" s="55"/>
      <c r="G424" s="55"/>
      <c r="H424" s="1"/>
      <c r="I424" s="56" t="e">
        <f>VLOOKUP(H424,'2. list used packaging material'!A:D,4,FALSE)</f>
        <v>#N/A</v>
      </c>
      <c r="J424" s="41"/>
      <c r="K424" s="3"/>
      <c r="L424" s="3"/>
      <c r="M424" s="3"/>
      <c r="N424" s="45"/>
      <c r="O424" s="49"/>
      <c r="P424" s="46"/>
      <c r="Q424" s="56" t="e">
        <f>VLOOKUP(P424,'2. list used packaging material'!$A:$D,4,FALSE)</f>
        <v>#N/A</v>
      </c>
      <c r="R424" s="3"/>
      <c r="S424" s="1"/>
      <c r="T424" s="56" t="e">
        <f>VLOOKUP(S424,'2. list used packaging material'!$A:$D,4,FALSE)</f>
        <v>#N/A</v>
      </c>
      <c r="U424" s="3"/>
      <c r="V424" s="1"/>
      <c r="W424" s="56" t="e">
        <f>VLOOKUP(V424,'2. list used packaging material'!$A:$D,4,FALSE)</f>
        <v>#N/A</v>
      </c>
      <c r="X424" s="3"/>
      <c r="Y424" s="1"/>
      <c r="Z424" s="56" t="e">
        <f>VLOOKUP(Y424,'2. list used packaging material'!$A:$D,4,FALSE)</f>
        <v>#N/A</v>
      </c>
      <c r="AA424" s="3"/>
      <c r="AB424" s="3"/>
      <c r="AC424" s="3"/>
      <c r="AD424" s="55"/>
      <c r="AE424" s="1"/>
      <c r="AF424" s="56" t="e">
        <f>VLOOKUP(AE424,'2. list used packaging material'!$A:$D,4,FALSE)</f>
        <v>#N/A</v>
      </c>
      <c r="AG424" s="3"/>
      <c r="AH424" s="1"/>
      <c r="AI424" s="56" t="e">
        <f>VLOOKUP(AH424,'2. list used packaging material'!$A:$D,4,FALSE)</f>
        <v>#N/A</v>
      </c>
      <c r="AJ424" s="3"/>
      <c r="AK424" s="1"/>
      <c r="AL424" s="56" t="e">
        <f>VLOOKUP(AK424,'2. list used packaging material'!$A:$D,4,FALSE)</f>
        <v>#N/A</v>
      </c>
      <c r="AM424" s="3"/>
    </row>
    <row r="425" spans="2:39" x14ac:dyDescent="0.25">
      <c r="B425" s="54"/>
      <c r="C425" s="55"/>
      <c r="D425" s="55"/>
      <c r="E425" s="55"/>
      <c r="F425" s="55"/>
      <c r="G425" s="55"/>
      <c r="H425" s="1"/>
      <c r="I425" s="56" t="e">
        <f>VLOOKUP(H425,'2. list used packaging material'!A:D,4,FALSE)</f>
        <v>#N/A</v>
      </c>
      <c r="J425" s="41"/>
      <c r="K425" s="3"/>
      <c r="L425" s="3"/>
      <c r="M425" s="3"/>
      <c r="N425" s="45"/>
      <c r="O425" s="49"/>
      <c r="P425" s="46"/>
      <c r="Q425" s="56" t="e">
        <f>VLOOKUP(P425,'2. list used packaging material'!$A:$D,4,FALSE)</f>
        <v>#N/A</v>
      </c>
      <c r="R425" s="3"/>
      <c r="S425" s="1"/>
      <c r="T425" s="56" t="e">
        <f>VLOOKUP(S425,'2. list used packaging material'!$A:$D,4,FALSE)</f>
        <v>#N/A</v>
      </c>
      <c r="U425" s="3"/>
      <c r="V425" s="1"/>
      <c r="W425" s="56" t="e">
        <f>VLOOKUP(V425,'2. list used packaging material'!$A:$D,4,FALSE)</f>
        <v>#N/A</v>
      </c>
      <c r="X425" s="3"/>
      <c r="Y425" s="1"/>
      <c r="Z425" s="56" t="e">
        <f>VLOOKUP(Y425,'2. list used packaging material'!$A:$D,4,FALSE)</f>
        <v>#N/A</v>
      </c>
      <c r="AA425" s="3"/>
      <c r="AB425" s="3"/>
      <c r="AC425" s="3"/>
      <c r="AD425" s="55"/>
      <c r="AE425" s="1"/>
      <c r="AF425" s="56" t="e">
        <f>VLOOKUP(AE425,'2. list used packaging material'!$A:$D,4,FALSE)</f>
        <v>#N/A</v>
      </c>
      <c r="AG425" s="3"/>
      <c r="AH425" s="1"/>
      <c r="AI425" s="56" t="e">
        <f>VLOOKUP(AH425,'2. list used packaging material'!$A:$D,4,FALSE)</f>
        <v>#N/A</v>
      </c>
      <c r="AJ425" s="3"/>
      <c r="AK425" s="1"/>
      <c r="AL425" s="56" t="e">
        <f>VLOOKUP(AK425,'2. list used packaging material'!$A:$D,4,FALSE)</f>
        <v>#N/A</v>
      </c>
      <c r="AM425" s="3"/>
    </row>
    <row r="426" spans="2:39" x14ac:dyDescent="0.25">
      <c r="B426" s="54"/>
      <c r="C426" s="55"/>
      <c r="D426" s="55"/>
      <c r="E426" s="55"/>
      <c r="F426" s="55"/>
      <c r="G426" s="55"/>
      <c r="H426" s="1"/>
      <c r="I426" s="56" t="e">
        <f>VLOOKUP(H426,'2. list used packaging material'!A:D,4,FALSE)</f>
        <v>#N/A</v>
      </c>
      <c r="J426" s="41"/>
      <c r="K426" s="3"/>
      <c r="L426" s="3"/>
      <c r="M426" s="3"/>
      <c r="N426" s="45"/>
      <c r="O426" s="49"/>
      <c r="P426" s="46"/>
      <c r="Q426" s="56" t="e">
        <f>VLOOKUP(P426,'2. list used packaging material'!$A:$D,4,FALSE)</f>
        <v>#N/A</v>
      </c>
      <c r="R426" s="3"/>
      <c r="S426" s="1"/>
      <c r="T426" s="56" t="e">
        <f>VLOOKUP(S426,'2. list used packaging material'!$A:$D,4,FALSE)</f>
        <v>#N/A</v>
      </c>
      <c r="U426" s="3"/>
      <c r="V426" s="1"/>
      <c r="W426" s="56" t="e">
        <f>VLOOKUP(V426,'2. list used packaging material'!$A:$D,4,FALSE)</f>
        <v>#N/A</v>
      </c>
      <c r="X426" s="3"/>
      <c r="Y426" s="1"/>
      <c r="Z426" s="56" t="e">
        <f>VLOOKUP(Y426,'2. list used packaging material'!$A:$D,4,FALSE)</f>
        <v>#N/A</v>
      </c>
      <c r="AA426" s="3"/>
      <c r="AB426" s="3"/>
      <c r="AC426" s="3"/>
      <c r="AD426" s="55"/>
      <c r="AE426" s="1"/>
      <c r="AF426" s="56" t="e">
        <f>VLOOKUP(AE426,'2. list used packaging material'!$A:$D,4,FALSE)</f>
        <v>#N/A</v>
      </c>
      <c r="AG426" s="3"/>
      <c r="AH426" s="1"/>
      <c r="AI426" s="56" t="e">
        <f>VLOOKUP(AH426,'2. list used packaging material'!$A:$D,4,FALSE)</f>
        <v>#N/A</v>
      </c>
      <c r="AJ426" s="3"/>
      <c r="AK426" s="1"/>
      <c r="AL426" s="56" t="e">
        <f>VLOOKUP(AK426,'2. list used packaging material'!$A:$D,4,FALSE)</f>
        <v>#N/A</v>
      </c>
      <c r="AM426" s="3"/>
    </row>
    <row r="427" spans="2:39" x14ac:dyDescent="0.25">
      <c r="B427" s="54"/>
      <c r="C427" s="55"/>
      <c r="D427" s="55"/>
      <c r="E427" s="55"/>
      <c r="F427" s="55"/>
      <c r="G427" s="55"/>
      <c r="H427" s="1"/>
      <c r="I427" s="56" t="e">
        <f>VLOOKUP(H427,'2. list used packaging material'!A:D,4,FALSE)</f>
        <v>#N/A</v>
      </c>
      <c r="J427" s="41"/>
      <c r="K427" s="3"/>
      <c r="L427" s="3"/>
      <c r="M427" s="3"/>
      <c r="N427" s="45"/>
      <c r="O427" s="49"/>
      <c r="P427" s="46"/>
      <c r="Q427" s="56" t="e">
        <f>VLOOKUP(P427,'2. list used packaging material'!$A:$D,4,FALSE)</f>
        <v>#N/A</v>
      </c>
      <c r="R427" s="3"/>
      <c r="S427" s="1"/>
      <c r="T427" s="56" t="e">
        <f>VLOOKUP(S427,'2. list used packaging material'!$A:$D,4,FALSE)</f>
        <v>#N/A</v>
      </c>
      <c r="U427" s="3"/>
      <c r="V427" s="1"/>
      <c r="W427" s="56" t="e">
        <f>VLOOKUP(V427,'2. list used packaging material'!$A:$D,4,FALSE)</f>
        <v>#N/A</v>
      </c>
      <c r="X427" s="3"/>
      <c r="Y427" s="1"/>
      <c r="Z427" s="56" t="e">
        <f>VLOOKUP(Y427,'2. list used packaging material'!$A:$D,4,FALSE)</f>
        <v>#N/A</v>
      </c>
      <c r="AA427" s="3"/>
      <c r="AB427" s="3"/>
      <c r="AC427" s="3"/>
      <c r="AD427" s="55"/>
      <c r="AE427" s="1"/>
      <c r="AF427" s="56" t="e">
        <f>VLOOKUP(AE427,'2. list used packaging material'!$A:$D,4,FALSE)</f>
        <v>#N/A</v>
      </c>
      <c r="AG427" s="3"/>
      <c r="AH427" s="1"/>
      <c r="AI427" s="56" t="e">
        <f>VLOOKUP(AH427,'2. list used packaging material'!$A:$D,4,FALSE)</f>
        <v>#N/A</v>
      </c>
      <c r="AJ427" s="3"/>
      <c r="AK427" s="1"/>
      <c r="AL427" s="56" t="e">
        <f>VLOOKUP(AK427,'2. list used packaging material'!$A:$D,4,FALSE)</f>
        <v>#N/A</v>
      </c>
      <c r="AM427" s="3"/>
    </row>
    <row r="428" spans="2:39" x14ac:dyDescent="0.25">
      <c r="B428" s="54"/>
      <c r="C428" s="55"/>
      <c r="D428" s="55"/>
      <c r="E428" s="55"/>
      <c r="F428" s="55"/>
      <c r="G428" s="55"/>
      <c r="H428" s="1"/>
      <c r="I428" s="56" t="e">
        <f>VLOOKUP(H428,'2. list used packaging material'!A:D,4,FALSE)</f>
        <v>#N/A</v>
      </c>
      <c r="J428" s="41"/>
      <c r="K428" s="3"/>
      <c r="L428" s="3"/>
      <c r="M428" s="3"/>
      <c r="N428" s="45"/>
      <c r="O428" s="49"/>
      <c r="P428" s="46"/>
      <c r="Q428" s="56" t="e">
        <f>VLOOKUP(P428,'2. list used packaging material'!$A:$D,4,FALSE)</f>
        <v>#N/A</v>
      </c>
      <c r="R428" s="3"/>
      <c r="S428" s="1"/>
      <c r="T428" s="56" t="e">
        <f>VLOOKUP(S428,'2. list used packaging material'!$A:$D,4,FALSE)</f>
        <v>#N/A</v>
      </c>
      <c r="U428" s="3"/>
      <c r="V428" s="1"/>
      <c r="W428" s="56" t="e">
        <f>VLOOKUP(V428,'2. list used packaging material'!$A:$D,4,FALSE)</f>
        <v>#N/A</v>
      </c>
      <c r="X428" s="3"/>
      <c r="Y428" s="1"/>
      <c r="Z428" s="56" t="e">
        <f>VLOOKUP(Y428,'2. list used packaging material'!$A:$D,4,FALSE)</f>
        <v>#N/A</v>
      </c>
      <c r="AA428" s="3"/>
      <c r="AB428" s="3"/>
      <c r="AC428" s="3"/>
      <c r="AD428" s="55"/>
      <c r="AE428" s="1"/>
      <c r="AF428" s="56" t="e">
        <f>VLOOKUP(AE428,'2. list used packaging material'!$A:$D,4,FALSE)</f>
        <v>#N/A</v>
      </c>
      <c r="AG428" s="3"/>
      <c r="AH428" s="1"/>
      <c r="AI428" s="56" t="e">
        <f>VLOOKUP(AH428,'2. list used packaging material'!$A:$D,4,FALSE)</f>
        <v>#N/A</v>
      </c>
      <c r="AJ428" s="3"/>
      <c r="AK428" s="1"/>
      <c r="AL428" s="56" t="e">
        <f>VLOOKUP(AK428,'2. list used packaging material'!$A:$D,4,FALSE)</f>
        <v>#N/A</v>
      </c>
      <c r="AM428" s="3"/>
    </row>
    <row r="429" spans="2:39" x14ac:dyDescent="0.25">
      <c r="B429" s="54"/>
      <c r="C429" s="55"/>
      <c r="D429" s="55"/>
      <c r="E429" s="55"/>
      <c r="F429" s="55"/>
      <c r="G429" s="55"/>
      <c r="H429" s="1"/>
      <c r="I429" s="56" t="e">
        <f>VLOOKUP(H429,'2. list used packaging material'!A:D,4,FALSE)</f>
        <v>#N/A</v>
      </c>
      <c r="J429" s="41"/>
      <c r="K429" s="3"/>
      <c r="L429" s="3"/>
      <c r="M429" s="3"/>
      <c r="N429" s="45"/>
      <c r="O429" s="49"/>
      <c r="P429" s="46"/>
      <c r="Q429" s="56" t="e">
        <f>VLOOKUP(P429,'2. list used packaging material'!$A:$D,4,FALSE)</f>
        <v>#N/A</v>
      </c>
      <c r="R429" s="3"/>
      <c r="S429" s="1"/>
      <c r="T429" s="56" t="e">
        <f>VLOOKUP(S429,'2. list used packaging material'!$A:$D,4,FALSE)</f>
        <v>#N/A</v>
      </c>
      <c r="U429" s="3"/>
      <c r="V429" s="1"/>
      <c r="W429" s="56" t="e">
        <f>VLOOKUP(V429,'2. list used packaging material'!$A:$D,4,FALSE)</f>
        <v>#N/A</v>
      </c>
      <c r="X429" s="3"/>
      <c r="Y429" s="1"/>
      <c r="Z429" s="56" t="e">
        <f>VLOOKUP(Y429,'2. list used packaging material'!$A:$D,4,FALSE)</f>
        <v>#N/A</v>
      </c>
      <c r="AA429" s="3"/>
      <c r="AB429" s="3"/>
      <c r="AC429" s="3"/>
      <c r="AD429" s="55"/>
      <c r="AE429" s="1"/>
      <c r="AF429" s="56" t="e">
        <f>VLOOKUP(AE429,'2. list used packaging material'!$A:$D,4,FALSE)</f>
        <v>#N/A</v>
      </c>
      <c r="AG429" s="3"/>
      <c r="AH429" s="1"/>
      <c r="AI429" s="56" t="e">
        <f>VLOOKUP(AH429,'2. list used packaging material'!$A:$D,4,FALSE)</f>
        <v>#N/A</v>
      </c>
      <c r="AJ429" s="3"/>
      <c r="AK429" s="1"/>
      <c r="AL429" s="56" t="e">
        <f>VLOOKUP(AK429,'2. list used packaging material'!$A:$D,4,FALSE)</f>
        <v>#N/A</v>
      </c>
      <c r="AM429" s="3"/>
    </row>
    <row r="430" spans="2:39" x14ac:dyDescent="0.25">
      <c r="B430" s="54"/>
      <c r="C430" s="55"/>
      <c r="D430" s="55"/>
      <c r="E430" s="55"/>
      <c r="F430" s="55"/>
      <c r="G430" s="55"/>
      <c r="H430" s="1"/>
      <c r="I430" s="56" t="e">
        <f>VLOOKUP(H430,'2. list used packaging material'!A:D,4,FALSE)</f>
        <v>#N/A</v>
      </c>
      <c r="J430" s="41"/>
      <c r="K430" s="3"/>
      <c r="L430" s="3"/>
      <c r="M430" s="3"/>
      <c r="N430" s="45"/>
      <c r="O430" s="49"/>
      <c r="P430" s="46"/>
      <c r="Q430" s="56" t="e">
        <f>VLOOKUP(P430,'2. list used packaging material'!$A:$D,4,FALSE)</f>
        <v>#N/A</v>
      </c>
      <c r="R430" s="3"/>
      <c r="S430" s="1"/>
      <c r="T430" s="56" t="e">
        <f>VLOOKUP(S430,'2. list used packaging material'!$A:$D,4,FALSE)</f>
        <v>#N/A</v>
      </c>
      <c r="U430" s="3"/>
      <c r="V430" s="1"/>
      <c r="W430" s="56" t="e">
        <f>VLOOKUP(V430,'2. list used packaging material'!$A:$D,4,FALSE)</f>
        <v>#N/A</v>
      </c>
      <c r="X430" s="3"/>
      <c r="Y430" s="1"/>
      <c r="Z430" s="56" t="e">
        <f>VLOOKUP(Y430,'2. list used packaging material'!$A:$D,4,FALSE)</f>
        <v>#N/A</v>
      </c>
      <c r="AA430" s="3"/>
      <c r="AB430" s="3"/>
      <c r="AC430" s="3"/>
      <c r="AD430" s="55"/>
      <c r="AE430" s="1"/>
      <c r="AF430" s="56" t="e">
        <f>VLOOKUP(AE430,'2. list used packaging material'!$A:$D,4,FALSE)</f>
        <v>#N/A</v>
      </c>
      <c r="AG430" s="3"/>
      <c r="AH430" s="1"/>
      <c r="AI430" s="56" t="e">
        <f>VLOOKUP(AH430,'2. list used packaging material'!$A:$D,4,FALSE)</f>
        <v>#N/A</v>
      </c>
      <c r="AJ430" s="3"/>
      <c r="AK430" s="1"/>
      <c r="AL430" s="56" t="e">
        <f>VLOOKUP(AK430,'2. list used packaging material'!$A:$D,4,FALSE)</f>
        <v>#N/A</v>
      </c>
      <c r="AM430" s="3"/>
    </row>
    <row r="431" spans="2:39" x14ac:dyDescent="0.25">
      <c r="B431" s="54"/>
      <c r="C431" s="55"/>
      <c r="D431" s="55"/>
      <c r="E431" s="55"/>
      <c r="F431" s="55"/>
      <c r="G431" s="55"/>
      <c r="H431" s="1"/>
      <c r="I431" s="56" t="e">
        <f>VLOOKUP(H431,'2. list used packaging material'!A:D,4,FALSE)</f>
        <v>#N/A</v>
      </c>
      <c r="J431" s="41"/>
      <c r="K431" s="3"/>
      <c r="L431" s="3"/>
      <c r="M431" s="3"/>
      <c r="N431" s="45"/>
      <c r="O431" s="49"/>
      <c r="P431" s="46"/>
      <c r="Q431" s="56" t="e">
        <f>VLOOKUP(P431,'2. list used packaging material'!$A:$D,4,FALSE)</f>
        <v>#N/A</v>
      </c>
      <c r="R431" s="3"/>
      <c r="S431" s="1"/>
      <c r="T431" s="56" t="e">
        <f>VLOOKUP(S431,'2. list used packaging material'!$A:$D,4,FALSE)</f>
        <v>#N/A</v>
      </c>
      <c r="U431" s="3"/>
      <c r="V431" s="1"/>
      <c r="W431" s="56" t="e">
        <f>VLOOKUP(V431,'2. list used packaging material'!$A:$D,4,FALSE)</f>
        <v>#N/A</v>
      </c>
      <c r="X431" s="3"/>
      <c r="Y431" s="1"/>
      <c r="Z431" s="56" t="e">
        <f>VLOOKUP(Y431,'2. list used packaging material'!$A:$D,4,FALSE)</f>
        <v>#N/A</v>
      </c>
      <c r="AA431" s="3"/>
      <c r="AB431" s="3"/>
      <c r="AC431" s="3"/>
      <c r="AD431" s="55"/>
      <c r="AE431" s="1"/>
      <c r="AF431" s="56" t="e">
        <f>VLOOKUP(AE431,'2. list used packaging material'!$A:$D,4,FALSE)</f>
        <v>#N/A</v>
      </c>
      <c r="AG431" s="3"/>
      <c r="AH431" s="1"/>
      <c r="AI431" s="56" t="e">
        <f>VLOOKUP(AH431,'2. list used packaging material'!$A:$D,4,FALSE)</f>
        <v>#N/A</v>
      </c>
      <c r="AJ431" s="3"/>
      <c r="AK431" s="1"/>
      <c r="AL431" s="56" t="e">
        <f>VLOOKUP(AK431,'2. list used packaging material'!$A:$D,4,FALSE)</f>
        <v>#N/A</v>
      </c>
      <c r="AM431" s="3"/>
    </row>
    <row r="432" spans="2:39" x14ac:dyDescent="0.25">
      <c r="B432" s="54"/>
      <c r="C432" s="55"/>
      <c r="D432" s="55"/>
      <c r="E432" s="55"/>
      <c r="F432" s="55"/>
      <c r="G432" s="55"/>
      <c r="H432" s="1"/>
      <c r="I432" s="56" t="e">
        <f>VLOOKUP(H432,'2. list used packaging material'!A:D,4,FALSE)</f>
        <v>#N/A</v>
      </c>
      <c r="J432" s="41"/>
      <c r="K432" s="3"/>
      <c r="L432" s="3"/>
      <c r="M432" s="3"/>
      <c r="N432" s="45"/>
      <c r="O432" s="49"/>
      <c r="P432" s="46"/>
      <c r="Q432" s="56" t="e">
        <f>VLOOKUP(P432,'2. list used packaging material'!$A:$D,4,FALSE)</f>
        <v>#N/A</v>
      </c>
      <c r="R432" s="3"/>
      <c r="S432" s="1"/>
      <c r="T432" s="56" t="e">
        <f>VLOOKUP(S432,'2. list used packaging material'!$A:$D,4,FALSE)</f>
        <v>#N/A</v>
      </c>
      <c r="U432" s="3"/>
      <c r="V432" s="1"/>
      <c r="W432" s="56" t="e">
        <f>VLOOKUP(V432,'2. list used packaging material'!$A:$D,4,FALSE)</f>
        <v>#N/A</v>
      </c>
      <c r="X432" s="3"/>
      <c r="Y432" s="1"/>
      <c r="Z432" s="56" t="e">
        <f>VLOOKUP(Y432,'2. list used packaging material'!$A:$D,4,FALSE)</f>
        <v>#N/A</v>
      </c>
      <c r="AA432" s="3"/>
      <c r="AB432" s="3"/>
      <c r="AC432" s="3"/>
      <c r="AD432" s="55"/>
      <c r="AE432" s="1"/>
      <c r="AF432" s="56" t="e">
        <f>VLOOKUP(AE432,'2. list used packaging material'!$A:$D,4,FALSE)</f>
        <v>#N/A</v>
      </c>
      <c r="AG432" s="3"/>
      <c r="AH432" s="1"/>
      <c r="AI432" s="56" t="e">
        <f>VLOOKUP(AH432,'2. list used packaging material'!$A:$D,4,FALSE)</f>
        <v>#N/A</v>
      </c>
      <c r="AJ432" s="3"/>
      <c r="AK432" s="1"/>
      <c r="AL432" s="56" t="e">
        <f>VLOOKUP(AK432,'2. list used packaging material'!$A:$D,4,FALSE)</f>
        <v>#N/A</v>
      </c>
      <c r="AM432" s="3"/>
    </row>
    <row r="433" spans="2:39" x14ac:dyDescent="0.25">
      <c r="B433" s="54"/>
      <c r="C433" s="55"/>
      <c r="D433" s="55"/>
      <c r="E433" s="55"/>
      <c r="F433" s="55"/>
      <c r="G433" s="55"/>
      <c r="H433" s="1"/>
      <c r="I433" s="56" t="e">
        <f>VLOOKUP(H433,'2. list used packaging material'!A:D,4,FALSE)</f>
        <v>#N/A</v>
      </c>
      <c r="J433" s="41"/>
      <c r="K433" s="3"/>
      <c r="L433" s="3"/>
      <c r="M433" s="3"/>
      <c r="N433" s="45"/>
      <c r="O433" s="49"/>
      <c r="P433" s="46"/>
      <c r="Q433" s="56" t="e">
        <f>VLOOKUP(P433,'2. list used packaging material'!$A:$D,4,FALSE)</f>
        <v>#N/A</v>
      </c>
      <c r="R433" s="3"/>
      <c r="S433" s="1"/>
      <c r="T433" s="56" t="e">
        <f>VLOOKUP(S433,'2. list used packaging material'!$A:$D,4,FALSE)</f>
        <v>#N/A</v>
      </c>
      <c r="U433" s="3"/>
      <c r="V433" s="1"/>
      <c r="W433" s="56" t="e">
        <f>VLOOKUP(V433,'2. list used packaging material'!$A:$D,4,FALSE)</f>
        <v>#N/A</v>
      </c>
      <c r="X433" s="3"/>
      <c r="Y433" s="1"/>
      <c r="Z433" s="56" t="e">
        <f>VLOOKUP(Y433,'2. list used packaging material'!$A:$D,4,FALSE)</f>
        <v>#N/A</v>
      </c>
      <c r="AA433" s="3"/>
      <c r="AB433" s="3"/>
      <c r="AC433" s="3"/>
      <c r="AD433" s="55"/>
      <c r="AE433" s="1"/>
      <c r="AF433" s="56" t="e">
        <f>VLOOKUP(AE433,'2. list used packaging material'!$A:$D,4,FALSE)</f>
        <v>#N/A</v>
      </c>
      <c r="AG433" s="3"/>
      <c r="AH433" s="1"/>
      <c r="AI433" s="56" t="e">
        <f>VLOOKUP(AH433,'2. list used packaging material'!$A:$D,4,FALSE)</f>
        <v>#N/A</v>
      </c>
      <c r="AJ433" s="3"/>
      <c r="AK433" s="1"/>
      <c r="AL433" s="56" t="e">
        <f>VLOOKUP(AK433,'2. list used packaging material'!$A:$D,4,FALSE)</f>
        <v>#N/A</v>
      </c>
      <c r="AM433" s="3"/>
    </row>
    <row r="434" spans="2:39" x14ac:dyDescent="0.25">
      <c r="B434" s="54"/>
      <c r="C434" s="55"/>
      <c r="D434" s="55"/>
      <c r="E434" s="55"/>
      <c r="F434" s="55"/>
      <c r="G434" s="55"/>
      <c r="H434" s="1"/>
      <c r="I434" s="56" t="e">
        <f>VLOOKUP(H434,'2. list used packaging material'!A:D,4,FALSE)</f>
        <v>#N/A</v>
      </c>
      <c r="J434" s="41"/>
      <c r="K434" s="3"/>
      <c r="L434" s="3"/>
      <c r="M434" s="3"/>
      <c r="N434" s="45"/>
      <c r="O434" s="49"/>
      <c r="P434" s="46"/>
      <c r="Q434" s="56" t="e">
        <f>VLOOKUP(P434,'2. list used packaging material'!$A:$D,4,FALSE)</f>
        <v>#N/A</v>
      </c>
      <c r="R434" s="3"/>
      <c r="S434" s="1"/>
      <c r="T434" s="56" t="e">
        <f>VLOOKUP(S434,'2. list used packaging material'!$A:$D,4,FALSE)</f>
        <v>#N/A</v>
      </c>
      <c r="U434" s="3"/>
      <c r="V434" s="1"/>
      <c r="W434" s="56" t="e">
        <f>VLOOKUP(V434,'2. list used packaging material'!$A:$D,4,FALSE)</f>
        <v>#N/A</v>
      </c>
      <c r="X434" s="3"/>
      <c r="Y434" s="1"/>
      <c r="Z434" s="56" t="e">
        <f>VLOOKUP(Y434,'2. list used packaging material'!$A:$D,4,FALSE)</f>
        <v>#N/A</v>
      </c>
      <c r="AA434" s="3"/>
      <c r="AB434" s="3"/>
      <c r="AC434" s="3"/>
      <c r="AD434" s="55"/>
      <c r="AE434" s="1"/>
      <c r="AF434" s="56" t="e">
        <f>VLOOKUP(AE434,'2. list used packaging material'!$A:$D,4,FALSE)</f>
        <v>#N/A</v>
      </c>
      <c r="AG434" s="3"/>
      <c r="AH434" s="1"/>
      <c r="AI434" s="56" t="e">
        <f>VLOOKUP(AH434,'2. list used packaging material'!$A:$D,4,FALSE)</f>
        <v>#N/A</v>
      </c>
      <c r="AJ434" s="3"/>
      <c r="AK434" s="1"/>
      <c r="AL434" s="56" t="e">
        <f>VLOOKUP(AK434,'2. list used packaging material'!$A:$D,4,FALSE)</f>
        <v>#N/A</v>
      </c>
      <c r="AM434" s="3"/>
    </row>
    <row r="435" spans="2:39" x14ac:dyDescent="0.25">
      <c r="B435" s="54"/>
      <c r="C435" s="55"/>
      <c r="D435" s="55"/>
      <c r="E435" s="55"/>
      <c r="F435" s="55"/>
      <c r="G435" s="55"/>
      <c r="H435" s="1"/>
      <c r="I435" s="56" t="e">
        <f>VLOOKUP(H435,'2. list used packaging material'!A:D,4,FALSE)</f>
        <v>#N/A</v>
      </c>
      <c r="J435" s="41"/>
      <c r="K435" s="3"/>
      <c r="L435" s="3"/>
      <c r="M435" s="3"/>
      <c r="N435" s="45"/>
      <c r="O435" s="49"/>
      <c r="P435" s="46"/>
      <c r="Q435" s="56" t="e">
        <f>VLOOKUP(P435,'2. list used packaging material'!$A:$D,4,FALSE)</f>
        <v>#N/A</v>
      </c>
      <c r="R435" s="3"/>
      <c r="S435" s="1"/>
      <c r="T435" s="56" t="e">
        <f>VLOOKUP(S435,'2. list used packaging material'!$A:$D,4,FALSE)</f>
        <v>#N/A</v>
      </c>
      <c r="U435" s="3"/>
      <c r="V435" s="1"/>
      <c r="W435" s="56" t="e">
        <f>VLOOKUP(V435,'2. list used packaging material'!$A:$D,4,FALSE)</f>
        <v>#N/A</v>
      </c>
      <c r="X435" s="3"/>
      <c r="Y435" s="1"/>
      <c r="Z435" s="56" t="e">
        <f>VLOOKUP(Y435,'2. list used packaging material'!$A:$D,4,FALSE)</f>
        <v>#N/A</v>
      </c>
      <c r="AA435" s="3"/>
      <c r="AB435" s="3"/>
      <c r="AC435" s="3"/>
      <c r="AD435" s="55"/>
      <c r="AE435" s="1"/>
      <c r="AF435" s="56" t="e">
        <f>VLOOKUP(AE435,'2. list used packaging material'!$A:$D,4,FALSE)</f>
        <v>#N/A</v>
      </c>
      <c r="AG435" s="3"/>
      <c r="AH435" s="1"/>
      <c r="AI435" s="56" t="e">
        <f>VLOOKUP(AH435,'2. list used packaging material'!$A:$D,4,FALSE)</f>
        <v>#N/A</v>
      </c>
      <c r="AJ435" s="3"/>
      <c r="AK435" s="1"/>
      <c r="AL435" s="56" t="e">
        <f>VLOOKUP(AK435,'2. list used packaging material'!$A:$D,4,FALSE)</f>
        <v>#N/A</v>
      </c>
      <c r="AM435" s="3"/>
    </row>
    <row r="436" spans="2:39" x14ac:dyDescent="0.25">
      <c r="B436" s="54"/>
      <c r="C436" s="55"/>
      <c r="D436" s="55"/>
      <c r="E436" s="55"/>
      <c r="F436" s="55"/>
      <c r="G436" s="55"/>
      <c r="H436" s="1"/>
      <c r="I436" s="56" t="e">
        <f>VLOOKUP(H436,'2. list used packaging material'!A:D,4,FALSE)</f>
        <v>#N/A</v>
      </c>
      <c r="J436" s="41"/>
      <c r="K436" s="3"/>
      <c r="L436" s="3"/>
      <c r="M436" s="3"/>
      <c r="N436" s="45"/>
      <c r="O436" s="49"/>
      <c r="P436" s="46"/>
      <c r="Q436" s="56" t="e">
        <f>VLOOKUP(P436,'2. list used packaging material'!$A:$D,4,FALSE)</f>
        <v>#N/A</v>
      </c>
      <c r="R436" s="3"/>
      <c r="S436" s="1"/>
      <c r="T436" s="56" t="e">
        <f>VLOOKUP(S436,'2. list used packaging material'!$A:$D,4,FALSE)</f>
        <v>#N/A</v>
      </c>
      <c r="U436" s="3"/>
      <c r="V436" s="1"/>
      <c r="W436" s="56" t="e">
        <f>VLOOKUP(V436,'2. list used packaging material'!$A:$D,4,FALSE)</f>
        <v>#N/A</v>
      </c>
      <c r="X436" s="3"/>
      <c r="Y436" s="1"/>
      <c r="Z436" s="56" t="e">
        <f>VLOOKUP(Y436,'2. list used packaging material'!$A:$D,4,FALSE)</f>
        <v>#N/A</v>
      </c>
      <c r="AA436" s="3"/>
      <c r="AB436" s="3"/>
      <c r="AC436" s="3"/>
      <c r="AD436" s="55"/>
      <c r="AE436" s="1"/>
      <c r="AF436" s="56" t="e">
        <f>VLOOKUP(AE436,'2. list used packaging material'!$A:$D,4,FALSE)</f>
        <v>#N/A</v>
      </c>
      <c r="AG436" s="3"/>
      <c r="AH436" s="1"/>
      <c r="AI436" s="56" t="e">
        <f>VLOOKUP(AH436,'2. list used packaging material'!$A:$D,4,FALSE)</f>
        <v>#N/A</v>
      </c>
      <c r="AJ436" s="3"/>
      <c r="AK436" s="1"/>
      <c r="AL436" s="56" t="e">
        <f>VLOOKUP(AK436,'2. list used packaging material'!$A:$D,4,FALSE)</f>
        <v>#N/A</v>
      </c>
      <c r="AM436" s="3"/>
    </row>
    <row r="437" spans="2:39" x14ac:dyDescent="0.25">
      <c r="B437" s="54"/>
      <c r="C437" s="55"/>
      <c r="D437" s="55"/>
      <c r="E437" s="55"/>
      <c r="F437" s="55"/>
      <c r="G437" s="55"/>
      <c r="H437" s="1"/>
      <c r="I437" s="56" t="e">
        <f>VLOOKUP(H437,'2. list used packaging material'!A:D,4,FALSE)</f>
        <v>#N/A</v>
      </c>
      <c r="J437" s="41"/>
      <c r="K437" s="3"/>
      <c r="L437" s="3"/>
      <c r="M437" s="3"/>
      <c r="N437" s="45"/>
      <c r="O437" s="49"/>
      <c r="P437" s="46"/>
      <c r="Q437" s="56" t="e">
        <f>VLOOKUP(P437,'2. list used packaging material'!$A:$D,4,FALSE)</f>
        <v>#N/A</v>
      </c>
      <c r="R437" s="3"/>
      <c r="S437" s="1"/>
      <c r="T437" s="56" t="e">
        <f>VLOOKUP(S437,'2. list used packaging material'!$A:$D,4,FALSE)</f>
        <v>#N/A</v>
      </c>
      <c r="U437" s="3"/>
      <c r="V437" s="1"/>
      <c r="W437" s="56" t="e">
        <f>VLOOKUP(V437,'2. list used packaging material'!$A:$D,4,FALSE)</f>
        <v>#N/A</v>
      </c>
      <c r="X437" s="3"/>
      <c r="Y437" s="1"/>
      <c r="Z437" s="56" t="e">
        <f>VLOOKUP(Y437,'2. list used packaging material'!$A:$D,4,FALSE)</f>
        <v>#N/A</v>
      </c>
      <c r="AA437" s="3"/>
      <c r="AB437" s="3"/>
      <c r="AC437" s="3"/>
      <c r="AD437" s="55"/>
      <c r="AE437" s="1"/>
      <c r="AF437" s="56" t="e">
        <f>VLOOKUP(AE437,'2. list used packaging material'!$A:$D,4,FALSE)</f>
        <v>#N/A</v>
      </c>
      <c r="AG437" s="3"/>
      <c r="AH437" s="1"/>
      <c r="AI437" s="56" t="e">
        <f>VLOOKUP(AH437,'2. list used packaging material'!$A:$D,4,FALSE)</f>
        <v>#N/A</v>
      </c>
      <c r="AJ437" s="3"/>
      <c r="AK437" s="1"/>
      <c r="AL437" s="56" t="e">
        <f>VLOOKUP(AK437,'2. list used packaging material'!$A:$D,4,FALSE)</f>
        <v>#N/A</v>
      </c>
      <c r="AM437" s="3"/>
    </row>
    <row r="438" spans="2:39" x14ac:dyDescent="0.25">
      <c r="B438" s="54"/>
      <c r="C438" s="55"/>
      <c r="D438" s="55"/>
      <c r="E438" s="55"/>
      <c r="F438" s="55"/>
      <c r="G438" s="55"/>
      <c r="H438" s="1"/>
      <c r="I438" s="56" t="e">
        <f>VLOOKUP(H438,'2. list used packaging material'!A:D,4,FALSE)</f>
        <v>#N/A</v>
      </c>
      <c r="J438" s="41"/>
      <c r="K438" s="3"/>
      <c r="L438" s="3"/>
      <c r="M438" s="3"/>
      <c r="N438" s="45"/>
      <c r="O438" s="49"/>
      <c r="P438" s="46"/>
      <c r="Q438" s="56" t="e">
        <f>VLOOKUP(P438,'2. list used packaging material'!$A:$D,4,FALSE)</f>
        <v>#N/A</v>
      </c>
      <c r="R438" s="3"/>
      <c r="S438" s="1"/>
      <c r="T438" s="56" t="e">
        <f>VLOOKUP(S438,'2. list used packaging material'!$A:$D,4,FALSE)</f>
        <v>#N/A</v>
      </c>
      <c r="U438" s="3"/>
      <c r="V438" s="1"/>
      <c r="W438" s="56" t="e">
        <f>VLOOKUP(V438,'2. list used packaging material'!$A:$D,4,FALSE)</f>
        <v>#N/A</v>
      </c>
      <c r="X438" s="3"/>
      <c r="Y438" s="1"/>
      <c r="Z438" s="56" t="e">
        <f>VLOOKUP(Y438,'2. list used packaging material'!$A:$D,4,FALSE)</f>
        <v>#N/A</v>
      </c>
      <c r="AA438" s="3"/>
      <c r="AB438" s="3"/>
      <c r="AC438" s="3"/>
      <c r="AD438" s="55"/>
      <c r="AE438" s="1"/>
      <c r="AF438" s="56" t="e">
        <f>VLOOKUP(AE438,'2. list used packaging material'!$A:$D,4,FALSE)</f>
        <v>#N/A</v>
      </c>
      <c r="AG438" s="3"/>
      <c r="AH438" s="1"/>
      <c r="AI438" s="56" t="e">
        <f>VLOOKUP(AH438,'2. list used packaging material'!$A:$D,4,FALSE)</f>
        <v>#N/A</v>
      </c>
      <c r="AJ438" s="3"/>
      <c r="AK438" s="1"/>
      <c r="AL438" s="56" t="e">
        <f>VLOOKUP(AK438,'2. list used packaging material'!$A:$D,4,FALSE)</f>
        <v>#N/A</v>
      </c>
      <c r="AM438" s="3"/>
    </row>
    <row r="439" spans="2:39" x14ac:dyDescent="0.25">
      <c r="B439" s="54"/>
      <c r="C439" s="55"/>
      <c r="D439" s="55"/>
      <c r="E439" s="55"/>
      <c r="F439" s="55"/>
      <c r="G439" s="55"/>
      <c r="H439" s="1"/>
      <c r="I439" s="56" t="e">
        <f>VLOOKUP(H439,'2. list used packaging material'!A:D,4,FALSE)</f>
        <v>#N/A</v>
      </c>
      <c r="J439" s="41"/>
      <c r="K439" s="3"/>
      <c r="L439" s="3"/>
      <c r="M439" s="3"/>
      <c r="N439" s="45"/>
      <c r="O439" s="49"/>
      <c r="P439" s="46"/>
      <c r="Q439" s="56" t="e">
        <f>VLOOKUP(P439,'2. list used packaging material'!$A:$D,4,FALSE)</f>
        <v>#N/A</v>
      </c>
      <c r="R439" s="3"/>
      <c r="S439" s="1"/>
      <c r="T439" s="56" t="e">
        <f>VLOOKUP(S439,'2. list used packaging material'!$A:$D,4,FALSE)</f>
        <v>#N/A</v>
      </c>
      <c r="U439" s="3"/>
      <c r="V439" s="1"/>
      <c r="W439" s="56" t="e">
        <f>VLOOKUP(V439,'2. list used packaging material'!$A:$D,4,FALSE)</f>
        <v>#N/A</v>
      </c>
      <c r="X439" s="3"/>
      <c r="Y439" s="1"/>
      <c r="Z439" s="56" t="e">
        <f>VLOOKUP(Y439,'2. list used packaging material'!$A:$D,4,FALSE)</f>
        <v>#N/A</v>
      </c>
      <c r="AA439" s="3"/>
      <c r="AB439" s="3"/>
      <c r="AC439" s="3"/>
      <c r="AD439" s="55"/>
      <c r="AE439" s="1"/>
      <c r="AF439" s="56" t="e">
        <f>VLOOKUP(AE439,'2. list used packaging material'!$A:$D,4,FALSE)</f>
        <v>#N/A</v>
      </c>
      <c r="AG439" s="3"/>
      <c r="AH439" s="1"/>
      <c r="AI439" s="56" t="e">
        <f>VLOOKUP(AH439,'2. list used packaging material'!$A:$D,4,FALSE)</f>
        <v>#N/A</v>
      </c>
      <c r="AJ439" s="3"/>
      <c r="AK439" s="1"/>
      <c r="AL439" s="56" t="e">
        <f>VLOOKUP(AK439,'2. list used packaging material'!$A:$D,4,FALSE)</f>
        <v>#N/A</v>
      </c>
      <c r="AM439" s="3"/>
    </row>
    <row r="440" spans="2:39" x14ac:dyDescent="0.25">
      <c r="B440" s="54"/>
      <c r="C440" s="55"/>
      <c r="D440" s="55"/>
      <c r="E440" s="55"/>
      <c r="F440" s="55"/>
      <c r="G440" s="55"/>
      <c r="H440" s="1"/>
      <c r="I440" s="56" t="e">
        <f>VLOOKUP(H440,'2. list used packaging material'!A:D,4,FALSE)</f>
        <v>#N/A</v>
      </c>
      <c r="J440" s="41"/>
      <c r="K440" s="3"/>
      <c r="L440" s="3"/>
      <c r="M440" s="3"/>
      <c r="N440" s="45"/>
      <c r="O440" s="49"/>
      <c r="P440" s="46"/>
      <c r="Q440" s="56" t="e">
        <f>VLOOKUP(P440,'2. list used packaging material'!$A:$D,4,FALSE)</f>
        <v>#N/A</v>
      </c>
      <c r="R440" s="3"/>
      <c r="S440" s="1"/>
      <c r="T440" s="56" t="e">
        <f>VLOOKUP(S440,'2. list used packaging material'!$A:$D,4,FALSE)</f>
        <v>#N/A</v>
      </c>
      <c r="U440" s="3"/>
      <c r="V440" s="1"/>
      <c r="W440" s="56" t="e">
        <f>VLOOKUP(V440,'2. list used packaging material'!$A:$D,4,FALSE)</f>
        <v>#N/A</v>
      </c>
      <c r="X440" s="3"/>
      <c r="Y440" s="1"/>
      <c r="Z440" s="56" t="e">
        <f>VLOOKUP(Y440,'2. list used packaging material'!$A:$D,4,FALSE)</f>
        <v>#N/A</v>
      </c>
      <c r="AA440" s="3"/>
      <c r="AB440" s="3"/>
      <c r="AC440" s="3"/>
      <c r="AD440" s="55"/>
      <c r="AE440" s="1"/>
      <c r="AF440" s="56" t="e">
        <f>VLOOKUP(AE440,'2. list used packaging material'!$A:$D,4,FALSE)</f>
        <v>#N/A</v>
      </c>
      <c r="AG440" s="3"/>
      <c r="AH440" s="1"/>
      <c r="AI440" s="56" t="e">
        <f>VLOOKUP(AH440,'2. list used packaging material'!$A:$D,4,FALSE)</f>
        <v>#N/A</v>
      </c>
      <c r="AJ440" s="3"/>
      <c r="AK440" s="1"/>
      <c r="AL440" s="56" t="e">
        <f>VLOOKUP(AK440,'2. list used packaging material'!$A:$D,4,FALSE)</f>
        <v>#N/A</v>
      </c>
      <c r="AM440" s="3"/>
    </row>
    <row r="441" spans="2:39" x14ac:dyDescent="0.25">
      <c r="B441" s="54"/>
      <c r="C441" s="55"/>
      <c r="D441" s="55"/>
      <c r="E441" s="55"/>
      <c r="F441" s="55"/>
      <c r="G441" s="55"/>
      <c r="H441" s="1"/>
      <c r="I441" s="56" t="e">
        <f>VLOOKUP(H441,'2. list used packaging material'!A:D,4,FALSE)</f>
        <v>#N/A</v>
      </c>
      <c r="J441" s="41"/>
      <c r="K441" s="3"/>
      <c r="L441" s="3"/>
      <c r="M441" s="3"/>
      <c r="N441" s="45"/>
      <c r="O441" s="49"/>
      <c r="P441" s="46"/>
      <c r="Q441" s="56" t="e">
        <f>VLOOKUP(P441,'2. list used packaging material'!$A:$D,4,FALSE)</f>
        <v>#N/A</v>
      </c>
      <c r="R441" s="3"/>
      <c r="S441" s="1"/>
      <c r="T441" s="56" t="e">
        <f>VLOOKUP(S441,'2. list used packaging material'!$A:$D,4,FALSE)</f>
        <v>#N/A</v>
      </c>
      <c r="U441" s="3"/>
      <c r="V441" s="1"/>
      <c r="W441" s="56" t="e">
        <f>VLOOKUP(V441,'2. list used packaging material'!$A:$D,4,FALSE)</f>
        <v>#N/A</v>
      </c>
      <c r="X441" s="3"/>
      <c r="Y441" s="1"/>
      <c r="Z441" s="56" t="e">
        <f>VLOOKUP(Y441,'2. list used packaging material'!$A:$D,4,FALSE)</f>
        <v>#N/A</v>
      </c>
      <c r="AA441" s="3"/>
      <c r="AB441" s="3"/>
      <c r="AC441" s="3"/>
      <c r="AD441" s="55"/>
      <c r="AE441" s="1"/>
      <c r="AF441" s="56" t="e">
        <f>VLOOKUP(AE441,'2. list used packaging material'!$A:$D,4,FALSE)</f>
        <v>#N/A</v>
      </c>
      <c r="AG441" s="3"/>
      <c r="AH441" s="1"/>
      <c r="AI441" s="56" t="e">
        <f>VLOOKUP(AH441,'2. list used packaging material'!$A:$D,4,FALSE)</f>
        <v>#N/A</v>
      </c>
      <c r="AJ441" s="3"/>
      <c r="AK441" s="1"/>
      <c r="AL441" s="56" t="e">
        <f>VLOOKUP(AK441,'2. list used packaging material'!$A:$D,4,FALSE)</f>
        <v>#N/A</v>
      </c>
      <c r="AM441" s="3"/>
    </row>
    <row r="442" spans="2:39" x14ac:dyDescent="0.25">
      <c r="B442" s="54"/>
      <c r="C442" s="55"/>
      <c r="D442" s="55"/>
      <c r="E442" s="55"/>
      <c r="F442" s="55"/>
      <c r="G442" s="55"/>
      <c r="H442" s="1"/>
      <c r="I442" s="56" t="e">
        <f>VLOOKUP(H442,'2. list used packaging material'!A:D,4,FALSE)</f>
        <v>#N/A</v>
      </c>
      <c r="J442" s="41"/>
      <c r="K442" s="3"/>
      <c r="L442" s="3"/>
      <c r="M442" s="3"/>
      <c r="N442" s="45"/>
      <c r="O442" s="49"/>
      <c r="P442" s="46"/>
      <c r="Q442" s="56" t="e">
        <f>VLOOKUP(P442,'2. list used packaging material'!$A:$D,4,FALSE)</f>
        <v>#N/A</v>
      </c>
      <c r="R442" s="3"/>
      <c r="S442" s="1"/>
      <c r="T442" s="56" t="e">
        <f>VLOOKUP(S442,'2. list used packaging material'!$A:$D,4,FALSE)</f>
        <v>#N/A</v>
      </c>
      <c r="U442" s="3"/>
      <c r="V442" s="1"/>
      <c r="W442" s="56" t="e">
        <f>VLOOKUP(V442,'2. list used packaging material'!$A:$D,4,FALSE)</f>
        <v>#N/A</v>
      </c>
      <c r="X442" s="3"/>
      <c r="Y442" s="1"/>
      <c r="Z442" s="56" t="e">
        <f>VLOOKUP(Y442,'2. list used packaging material'!$A:$D,4,FALSE)</f>
        <v>#N/A</v>
      </c>
      <c r="AA442" s="3"/>
      <c r="AB442" s="3"/>
      <c r="AC442" s="3"/>
      <c r="AD442" s="55"/>
      <c r="AE442" s="1"/>
      <c r="AF442" s="56" t="e">
        <f>VLOOKUP(AE442,'2. list used packaging material'!$A:$D,4,FALSE)</f>
        <v>#N/A</v>
      </c>
      <c r="AG442" s="3"/>
      <c r="AH442" s="1"/>
      <c r="AI442" s="56" t="e">
        <f>VLOOKUP(AH442,'2. list used packaging material'!$A:$D,4,FALSE)</f>
        <v>#N/A</v>
      </c>
      <c r="AJ442" s="3"/>
      <c r="AK442" s="1"/>
      <c r="AL442" s="56" t="e">
        <f>VLOOKUP(AK442,'2. list used packaging material'!$A:$D,4,FALSE)</f>
        <v>#N/A</v>
      </c>
      <c r="AM442" s="3"/>
    </row>
    <row r="443" spans="2:39" x14ac:dyDescent="0.25">
      <c r="B443" s="54"/>
      <c r="C443" s="55"/>
      <c r="D443" s="55"/>
      <c r="E443" s="55"/>
      <c r="F443" s="55"/>
      <c r="G443" s="55"/>
      <c r="H443" s="1"/>
      <c r="I443" s="56" t="e">
        <f>VLOOKUP(H443,'2. list used packaging material'!A:D,4,FALSE)</f>
        <v>#N/A</v>
      </c>
      <c r="J443" s="41"/>
      <c r="K443" s="3"/>
      <c r="L443" s="3"/>
      <c r="M443" s="3"/>
      <c r="N443" s="45"/>
      <c r="O443" s="49"/>
      <c r="P443" s="46"/>
      <c r="Q443" s="56" t="e">
        <f>VLOOKUP(P443,'2. list used packaging material'!$A:$D,4,FALSE)</f>
        <v>#N/A</v>
      </c>
      <c r="R443" s="3"/>
      <c r="S443" s="1"/>
      <c r="T443" s="56" t="e">
        <f>VLOOKUP(S443,'2. list used packaging material'!$A:$D,4,FALSE)</f>
        <v>#N/A</v>
      </c>
      <c r="U443" s="3"/>
      <c r="V443" s="1"/>
      <c r="W443" s="56" t="e">
        <f>VLOOKUP(V443,'2. list used packaging material'!$A:$D,4,FALSE)</f>
        <v>#N/A</v>
      </c>
      <c r="X443" s="3"/>
      <c r="Y443" s="1"/>
      <c r="Z443" s="56" t="e">
        <f>VLOOKUP(Y443,'2. list used packaging material'!$A:$D,4,FALSE)</f>
        <v>#N/A</v>
      </c>
      <c r="AA443" s="3"/>
      <c r="AB443" s="3"/>
      <c r="AC443" s="3"/>
      <c r="AD443" s="55"/>
      <c r="AE443" s="1"/>
      <c r="AF443" s="56" t="e">
        <f>VLOOKUP(AE443,'2. list used packaging material'!$A:$D,4,FALSE)</f>
        <v>#N/A</v>
      </c>
      <c r="AG443" s="3"/>
      <c r="AH443" s="1"/>
      <c r="AI443" s="56" t="e">
        <f>VLOOKUP(AH443,'2. list used packaging material'!$A:$D,4,FALSE)</f>
        <v>#N/A</v>
      </c>
      <c r="AJ443" s="3"/>
      <c r="AK443" s="1"/>
      <c r="AL443" s="56" t="e">
        <f>VLOOKUP(AK443,'2. list used packaging material'!$A:$D,4,FALSE)</f>
        <v>#N/A</v>
      </c>
      <c r="AM443" s="3"/>
    </row>
    <row r="444" spans="2:39" x14ac:dyDescent="0.25">
      <c r="B444" s="54"/>
      <c r="C444" s="55"/>
      <c r="D444" s="55"/>
      <c r="E444" s="55"/>
      <c r="F444" s="55"/>
      <c r="G444" s="55"/>
      <c r="H444" s="1"/>
      <c r="I444" s="56" t="e">
        <f>VLOOKUP(H444,'2. list used packaging material'!A:D,4,FALSE)</f>
        <v>#N/A</v>
      </c>
      <c r="J444" s="41"/>
      <c r="K444" s="3"/>
      <c r="L444" s="3"/>
      <c r="M444" s="3"/>
      <c r="N444" s="45"/>
      <c r="O444" s="49"/>
      <c r="P444" s="46"/>
      <c r="Q444" s="56" t="e">
        <f>VLOOKUP(P444,'2. list used packaging material'!$A:$D,4,FALSE)</f>
        <v>#N/A</v>
      </c>
      <c r="R444" s="3"/>
      <c r="S444" s="1"/>
      <c r="T444" s="56" t="e">
        <f>VLOOKUP(S444,'2. list used packaging material'!$A:$D,4,FALSE)</f>
        <v>#N/A</v>
      </c>
      <c r="U444" s="3"/>
      <c r="V444" s="1"/>
      <c r="W444" s="56" t="e">
        <f>VLOOKUP(V444,'2. list used packaging material'!$A:$D,4,FALSE)</f>
        <v>#N/A</v>
      </c>
      <c r="X444" s="3"/>
      <c r="Y444" s="1"/>
      <c r="Z444" s="56" t="e">
        <f>VLOOKUP(Y444,'2. list used packaging material'!$A:$D,4,FALSE)</f>
        <v>#N/A</v>
      </c>
      <c r="AA444" s="3"/>
      <c r="AB444" s="3"/>
      <c r="AC444" s="3"/>
      <c r="AD444" s="55"/>
      <c r="AE444" s="1"/>
      <c r="AF444" s="56" t="e">
        <f>VLOOKUP(AE444,'2. list used packaging material'!$A:$D,4,FALSE)</f>
        <v>#N/A</v>
      </c>
      <c r="AG444" s="3"/>
      <c r="AH444" s="1"/>
      <c r="AI444" s="56" t="e">
        <f>VLOOKUP(AH444,'2. list used packaging material'!$A:$D,4,FALSE)</f>
        <v>#N/A</v>
      </c>
      <c r="AJ444" s="3"/>
      <c r="AK444" s="1"/>
      <c r="AL444" s="56" t="e">
        <f>VLOOKUP(AK444,'2. list used packaging material'!$A:$D,4,FALSE)</f>
        <v>#N/A</v>
      </c>
      <c r="AM444" s="3"/>
    </row>
    <row r="445" spans="2:39" x14ac:dyDescent="0.25">
      <c r="B445" s="54"/>
      <c r="C445" s="55"/>
      <c r="D445" s="55"/>
      <c r="E445" s="55"/>
      <c r="F445" s="55"/>
      <c r="G445" s="55"/>
      <c r="H445" s="1"/>
      <c r="I445" s="56" t="e">
        <f>VLOOKUP(H445,'2. list used packaging material'!A:D,4,FALSE)</f>
        <v>#N/A</v>
      </c>
      <c r="J445" s="41"/>
      <c r="K445" s="3"/>
      <c r="L445" s="3"/>
      <c r="M445" s="3"/>
      <c r="N445" s="45"/>
      <c r="O445" s="49"/>
      <c r="P445" s="46"/>
      <c r="Q445" s="56" t="e">
        <f>VLOOKUP(P445,'2. list used packaging material'!$A:$D,4,FALSE)</f>
        <v>#N/A</v>
      </c>
      <c r="R445" s="3"/>
      <c r="S445" s="1"/>
      <c r="T445" s="56" t="e">
        <f>VLOOKUP(S445,'2. list used packaging material'!$A:$D,4,FALSE)</f>
        <v>#N/A</v>
      </c>
      <c r="U445" s="3"/>
      <c r="V445" s="1"/>
      <c r="W445" s="56" t="e">
        <f>VLOOKUP(V445,'2. list used packaging material'!$A:$D,4,FALSE)</f>
        <v>#N/A</v>
      </c>
      <c r="X445" s="3"/>
      <c r="Y445" s="1"/>
      <c r="Z445" s="56" t="e">
        <f>VLOOKUP(Y445,'2. list used packaging material'!$A:$D,4,FALSE)</f>
        <v>#N/A</v>
      </c>
      <c r="AA445" s="3"/>
      <c r="AB445" s="3"/>
      <c r="AC445" s="3"/>
      <c r="AD445" s="55"/>
      <c r="AE445" s="1"/>
      <c r="AF445" s="56" t="e">
        <f>VLOOKUP(AE445,'2. list used packaging material'!$A:$D,4,FALSE)</f>
        <v>#N/A</v>
      </c>
      <c r="AG445" s="3"/>
      <c r="AH445" s="1"/>
      <c r="AI445" s="56" t="e">
        <f>VLOOKUP(AH445,'2. list used packaging material'!$A:$D,4,FALSE)</f>
        <v>#N/A</v>
      </c>
      <c r="AJ445" s="3"/>
      <c r="AK445" s="1"/>
      <c r="AL445" s="56" t="e">
        <f>VLOOKUP(AK445,'2. list used packaging material'!$A:$D,4,FALSE)</f>
        <v>#N/A</v>
      </c>
      <c r="AM445" s="3"/>
    </row>
    <row r="446" spans="2:39" x14ac:dyDescent="0.25">
      <c r="B446" s="54"/>
      <c r="C446" s="55"/>
      <c r="D446" s="55"/>
      <c r="E446" s="55"/>
      <c r="F446" s="55"/>
      <c r="G446" s="55"/>
      <c r="H446" s="1"/>
      <c r="I446" s="56" t="e">
        <f>VLOOKUP(H446,'2. list used packaging material'!A:D,4,FALSE)</f>
        <v>#N/A</v>
      </c>
      <c r="J446" s="41"/>
      <c r="K446" s="3"/>
      <c r="L446" s="3"/>
      <c r="M446" s="3"/>
      <c r="N446" s="45"/>
      <c r="O446" s="49"/>
      <c r="P446" s="46"/>
      <c r="Q446" s="56" t="e">
        <f>VLOOKUP(P446,'2. list used packaging material'!$A:$D,4,FALSE)</f>
        <v>#N/A</v>
      </c>
      <c r="R446" s="3"/>
      <c r="S446" s="1"/>
      <c r="T446" s="56" t="e">
        <f>VLOOKUP(S446,'2. list used packaging material'!$A:$D,4,FALSE)</f>
        <v>#N/A</v>
      </c>
      <c r="U446" s="3"/>
      <c r="V446" s="1"/>
      <c r="W446" s="56" t="e">
        <f>VLOOKUP(V446,'2. list used packaging material'!$A:$D,4,FALSE)</f>
        <v>#N/A</v>
      </c>
      <c r="X446" s="3"/>
      <c r="Y446" s="1"/>
      <c r="Z446" s="56" t="e">
        <f>VLOOKUP(Y446,'2. list used packaging material'!$A:$D,4,FALSE)</f>
        <v>#N/A</v>
      </c>
      <c r="AA446" s="3"/>
      <c r="AB446" s="3"/>
      <c r="AC446" s="3"/>
      <c r="AD446" s="55"/>
      <c r="AE446" s="1"/>
      <c r="AF446" s="56" t="e">
        <f>VLOOKUP(AE446,'2. list used packaging material'!$A:$D,4,FALSE)</f>
        <v>#N/A</v>
      </c>
      <c r="AG446" s="3"/>
      <c r="AH446" s="1"/>
      <c r="AI446" s="56" t="e">
        <f>VLOOKUP(AH446,'2. list used packaging material'!$A:$D,4,FALSE)</f>
        <v>#N/A</v>
      </c>
      <c r="AJ446" s="3"/>
      <c r="AK446" s="1"/>
      <c r="AL446" s="56" t="e">
        <f>VLOOKUP(AK446,'2. list used packaging material'!$A:$D,4,FALSE)</f>
        <v>#N/A</v>
      </c>
      <c r="AM446" s="3"/>
    </row>
    <row r="447" spans="2:39" x14ac:dyDescent="0.25">
      <c r="B447" s="54"/>
      <c r="C447" s="55"/>
      <c r="D447" s="55"/>
      <c r="E447" s="55"/>
      <c r="F447" s="55"/>
      <c r="G447" s="55"/>
      <c r="H447" s="1"/>
      <c r="I447" s="56" t="e">
        <f>VLOOKUP(H447,'2. list used packaging material'!A:D,4,FALSE)</f>
        <v>#N/A</v>
      </c>
      <c r="J447" s="41"/>
      <c r="K447" s="3"/>
      <c r="L447" s="3"/>
      <c r="M447" s="3"/>
      <c r="N447" s="45"/>
      <c r="O447" s="49"/>
      <c r="P447" s="46"/>
      <c r="Q447" s="56" t="e">
        <f>VLOOKUP(P447,'2. list used packaging material'!$A:$D,4,FALSE)</f>
        <v>#N/A</v>
      </c>
      <c r="R447" s="3"/>
      <c r="S447" s="1"/>
      <c r="T447" s="56" t="e">
        <f>VLOOKUP(S447,'2. list used packaging material'!$A:$D,4,FALSE)</f>
        <v>#N/A</v>
      </c>
      <c r="U447" s="3"/>
      <c r="V447" s="1"/>
      <c r="W447" s="56" t="e">
        <f>VLOOKUP(V447,'2. list used packaging material'!$A:$D,4,FALSE)</f>
        <v>#N/A</v>
      </c>
      <c r="X447" s="3"/>
      <c r="Y447" s="1"/>
      <c r="Z447" s="56" t="e">
        <f>VLOOKUP(Y447,'2. list used packaging material'!$A:$D,4,FALSE)</f>
        <v>#N/A</v>
      </c>
      <c r="AA447" s="3"/>
      <c r="AB447" s="3"/>
      <c r="AC447" s="3"/>
      <c r="AD447" s="55"/>
      <c r="AE447" s="1"/>
      <c r="AF447" s="56" t="e">
        <f>VLOOKUP(AE447,'2. list used packaging material'!$A:$D,4,FALSE)</f>
        <v>#N/A</v>
      </c>
      <c r="AG447" s="3"/>
      <c r="AH447" s="1"/>
      <c r="AI447" s="56" t="e">
        <f>VLOOKUP(AH447,'2. list used packaging material'!$A:$D,4,FALSE)</f>
        <v>#N/A</v>
      </c>
      <c r="AJ447" s="3"/>
      <c r="AK447" s="1"/>
      <c r="AL447" s="56" t="e">
        <f>VLOOKUP(AK447,'2. list used packaging material'!$A:$D,4,FALSE)</f>
        <v>#N/A</v>
      </c>
      <c r="AM447" s="3"/>
    </row>
    <row r="448" spans="2:39" x14ac:dyDescent="0.25">
      <c r="B448" s="54"/>
      <c r="C448" s="55"/>
      <c r="D448" s="55"/>
      <c r="E448" s="55"/>
      <c r="F448" s="55"/>
      <c r="G448" s="55"/>
      <c r="H448" s="1"/>
      <c r="I448" s="56" t="e">
        <f>VLOOKUP(H448,'2. list used packaging material'!A:D,4,FALSE)</f>
        <v>#N/A</v>
      </c>
      <c r="J448" s="41"/>
      <c r="K448" s="3"/>
      <c r="L448" s="3"/>
      <c r="M448" s="3"/>
      <c r="N448" s="45"/>
      <c r="O448" s="49"/>
      <c r="P448" s="46"/>
      <c r="Q448" s="56" t="e">
        <f>VLOOKUP(P448,'2. list used packaging material'!$A:$D,4,FALSE)</f>
        <v>#N/A</v>
      </c>
      <c r="R448" s="3"/>
      <c r="S448" s="1"/>
      <c r="T448" s="56" t="e">
        <f>VLOOKUP(S448,'2. list used packaging material'!$A:$D,4,FALSE)</f>
        <v>#N/A</v>
      </c>
      <c r="U448" s="3"/>
      <c r="V448" s="1"/>
      <c r="W448" s="56" t="e">
        <f>VLOOKUP(V448,'2. list used packaging material'!$A:$D,4,FALSE)</f>
        <v>#N/A</v>
      </c>
      <c r="X448" s="3"/>
      <c r="Y448" s="1"/>
      <c r="Z448" s="56" t="e">
        <f>VLOOKUP(Y448,'2. list used packaging material'!$A:$D,4,FALSE)</f>
        <v>#N/A</v>
      </c>
      <c r="AA448" s="3"/>
      <c r="AB448" s="3"/>
      <c r="AC448" s="3"/>
      <c r="AD448" s="55"/>
      <c r="AE448" s="1"/>
      <c r="AF448" s="56" t="e">
        <f>VLOOKUP(AE448,'2. list used packaging material'!$A:$D,4,FALSE)</f>
        <v>#N/A</v>
      </c>
      <c r="AG448" s="3"/>
      <c r="AH448" s="1"/>
      <c r="AI448" s="56" t="e">
        <f>VLOOKUP(AH448,'2. list used packaging material'!$A:$D,4,FALSE)</f>
        <v>#N/A</v>
      </c>
      <c r="AJ448" s="3"/>
      <c r="AK448" s="1"/>
      <c r="AL448" s="56" t="e">
        <f>VLOOKUP(AK448,'2. list used packaging material'!$A:$D,4,FALSE)</f>
        <v>#N/A</v>
      </c>
      <c r="AM448" s="3"/>
    </row>
    <row r="449" spans="2:39" x14ac:dyDescent="0.25">
      <c r="B449" s="54"/>
      <c r="C449" s="55"/>
      <c r="D449" s="55"/>
      <c r="E449" s="55"/>
      <c r="F449" s="55"/>
      <c r="G449" s="55"/>
      <c r="H449" s="1"/>
      <c r="I449" s="56" t="e">
        <f>VLOOKUP(H449,'2. list used packaging material'!A:D,4,FALSE)</f>
        <v>#N/A</v>
      </c>
      <c r="J449" s="41"/>
      <c r="K449" s="3"/>
      <c r="L449" s="3"/>
      <c r="M449" s="3"/>
      <c r="N449" s="45"/>
      <c r="O449" s="49"/>
      <c r="P449" s="46"/>
      <c r="Q449" s="56" t="e">
        <f>VLOOKUP(P449,'2. list used packaging material'!$A:$D,4,FALSE)</f>
        <v>#N/A</v>
      </c>
      <c r="R449" s="3"/>
      <c r="S449" s="1"/>
      <c r="T449" s="56" t="e">
        <f>VLOOKUP(S449,'2. list used packaging material'!$A:$D,4,FALSE)</f>
        <v>#N/A</v>
      </c>
      <c r="U449" s="3"/>
      <c r="V449" s="1"/>
      <c r="W449" s="56" t="e">
        <f>VLOOKUP(V449,'2. list used packaging material'!$A:$D,4,FALSE)</f>
        <v>#N/A</v>
      </c>
      <c r="X449" s="3"/>
      <c r="Y449" s="1"/>
      <c r="Z449" s="56" t="e">
        <f>VLOOKUP(Y449,'2. list used packaging material'!$A:$D,4,FALSE)</f>
        <v>#N/A</v>
      </c>
      <c r="AA449" s="3"/>
      <c r="AB449" s="3"/>
      <c r="AC449" s="3"/>
      <c r="AD449" s="55"/>
      <c r="AE449" s="1"/>
      <c r="AF449" s="56" t="e">
        <f>VLOOKUP(AE449,'2. list used packaging material'!$A:$D,4,FALSE)</f>
        <v>#N/A</v>
      </c>
      <c r="AG449" s="3"/>
      <c r="AH449" s="1"/>
      <c r="AI449" s="56" t="e">
        <f>VLOOKUP(AH449,'2. list used packaging material'!$A:$D,4,FALSE)</f>
        <v>#N/A</v>
      </c>
      <c r="AJ449" s="3"/>
      <c r="AK449" s="1"/>
      <c r="AL449" s="56" t="e">
        <f>VLOOKUP(AK449,'2. list used packaging material'!$A:$D,4,FALSE)</f>
        <v>#N/A</v>
      </c>
      <c r="AM449" s="3"/>
    </row>
    <row r="450" spans="2:39" x14ac:dyDescent="0.25">
      <c r="B450" s="54"/>
      <c r="C450" s="55"/>
      <c r="D450" s="55"/>
      <c r="E450" s="55"/>
      <c r="F450" s="55"/>
      <c r="G450" s="55"/>
      <c r="H450" s="1"/>
      <c r="I450" s="56" t="e">
        <f>VLOOKUP(H450,'2. list used packaging material'!A:D,4,FALSE)</f>
        <v>#N/A</v>
      </c>
      <c r="J450" s="41"/>
      <c r="K450" s="3"/>
      <c r="L450" s="3"/>
      <c r="M450" s="3"/>
      <c r="N450" s="45"/>
      <c r="O450" s="49"/>
      <c r="P450" s="46"/>
      <c r="Q450" s="56" t="e">
        <f>VLOOKUP(P450,'2. list used packaging material'!$A:$D,4,FALSE)</f>
        <v>#N/A</v>
      </c>
      <c r="R450" s="3"/>
      <c r="S450" s="1"/>
      <c r="T450" s="56" t="e">
        <f>VLOOKUP(S450,'2. list used packaging material'!$A:$D,4,FALSE)</f>
        <v>#N/A</v>
      </c>
      <c r="U450" s="3"/>
      <c r="V450" s="1"/>
      <c r="W450" s="56" t="e">
        <f>VLOOKUP(V450,'2. list used packaging material'!$A:$D,4,FALSE)</f>
        <v>#N/A</v>
      </c>
      <c r="X450" s="3"/>
      <c r="Y450" s="1"/>
      <c r="Z450" s="56" t="e">
        <f>VLOOKUP(Y450,'2. list used packaging material'!$A:$D,4,FALSE)</f>
        <v>#N/A</v>
      </c>
      <c r="AA450" s="3"/>
      <c r="AB450" s="3"/>
      <c r="AC450" s="3"/>
      <c r="AD450" s="55"/>
      <c r="AE450" s="1"/>
      <c r="AF450" s="56" t="e">
        <f>VLOOKUP(AE450,'2. list used packaging material'!$A:$D,4,FALSE)</f>
        <v>#N/A</v>
      </c>
      <c r="AG450" s="3"/>
      <c r="AH450" s="1"/>
      <c r="AI450" s="56" t="e">
        <f>VLOOKUP(AH450,'2. list used packaging material'!$A:$D,4,FALSE)</f>
        <v>#N/A</v>
      </c>
      <c r="AJ450" s="3"/>
      <c r="AK450" s="1"/>
      <c r="AL450" s="56" t="e">
        <f>VLOOKUP(AK450,'2. list used packaging material'!$A:$D,4,FALSE)</f>
        <v>#N/A</v>
      </c>
      <c r="AM450" s="3"/>
    </row>
    <row r="451" spans="2:39" x14ac:dyDescent="0.25">
      <c r="B451" s="54"/>
      <c r="C451" s="55"/>
      <c r="D451" s="55"/>
      <c r="E451" s="55"/>
      <c r="F451" s="55"/>
      <c r="G451" s="55"/>
      <c r="H451" s="1"/>
      <c r="I451" s="56" t="e">
        <f>VLOOKUP(H451,'2. list used packaging material'!A:D,4,FALSE)</f>
        <v>#N/A</v>
      </c>
      <c r="J451" s="41"/>
      <c r="K451" s="3"/>
      <c r="L451" s="3"/>
      <c r="M451" s="3"/>
      <c r="N451" s="45"/>
      <c r="O451" s="49"/>
      <c r="P451" s="46"/>
      <c r="Q451" s="56" t="e">
        <f>VLOOKUP(P451,'2. list used packaging material'!$A:$D,4,FALSE)</f>
        <v>#N/A</v>
      </c>
      <c r="R451" s="3"/>
      <c r="S451" s="1"/>
      <c r="T451" s="56" t="e">
        <f>VLOOKUP(S451,'2. list used packaging material'!$A:$D,4,FALSE)</f>
        <v>#N/A</v>
      </c>
      <c r="U451" s="3"/>
      <c r="V451" s="1"/>
      <c r="W451" s="56" t="e">
        <f>VLOOKUP(V451,'2. list used packaging material'!$A:$D,4,FALSE)</f>
        <v>#N/A</v>
      </c>
      <c r="X451" s="3"/>
      <c r="Y451" s="1"/>
      <c r="Z451" s="56" t="e">
        <f>VLOOKUP(Y451,'2. list used packaging material'!$A:$D,4,FALSE)</f>
        <v>#N/A</v>
      </c>
      <c r="AA451" s="3"/>
      <c r="AB451" s="3"/>
      <c r="AC451" s="3"/>
      <c r="AD451" s="55"/>
      <c r="AE451" s="1"/>
      <c r="AF451" s="56" t="e">
        <f>VLOOKUP(AE451,'2. list used packaging material'!$A:$D,4,FALSE)</f>
        <v>#N/A</v>
      </c>
      <c r="AG451" s="3"/>
      <c r="AH451" s="1"/>
      <c r="AI451" s="56" t="e">
        <f>VLOOKUP(AH451,'2. list used packaging material'!$A:$D,4,FALSE)</f>
        <v>#N/A</v>
      </c>
      <c r="AJ451" s="3"/>
      <c r="AK451" s="1"/>
      <c r="AL451" s="56" t="e">
        <f>VLOOKUP(AK451,'2. list used packaging material'!$A:$D,4,FALSE)</f>
        <v>#N/A</v>
      </c>
      <c r="AM451" s="3"/>
    </row>
    <row r="452" spans="2:39" x14ac:dyDescent="0.25">
      <c r="B452" s="54"/>
      <c r="C452" s="55"/>
      <c r="D452" s="55"/>
      <c r="E452" s="55"/>
      <c r="F452" s="55"/>
      <c r="G452" s="55"/>
      <c r="H452" s="1"/>
      <c r="I452" s="56" t="e">
        <f>VLOOKUP(H452,'2. list used packaging material'!A:D,4,FALSE)</f>
        <v>#N/A</v>
      </c>
      <c r="J452" s="41"/>
      <c r="K452" s="3"/>
      <c r="L452" s="3"/>
      <c r="M452" s="3"/>
      <c r="N452" s="45"/>
      <c r="O452" s="49"/>
      <c r="P452" s="46"/>
      <c r="Q452" s="56" t="e">
        <f>VLOOKUP(P452,'2. list used packaging material'!$A:$D,4,FALSE)</f>
        <v>#N/A</v>
      </c>
      <c r="R452" s="3"/>
      <c r="S452" s="1"/>
      <c r="T452" s="56" t="e">
        <f>VLOOKUP(S452,'2. list used packaging material'!$A:$D,4,FALSE)</f>
        <v>#N/A</v>
      </c>
      <c r="U452" s="3"/>
      <c r="V452" s="1"/>
      <c r="W452" s="56" t="e">
        <f>VLOOKUP(V452,'2. list used packaging material'!$A:$D,4,FALSE)</f>
        <v>#N/A</v>
      </c>
      <c r="X452" s="3"/>
      <c r="Y452" s="1"/>
      <c r="Z452" s="56" t="e">
        <f>VLOOKUP(Y452,'2. list used packaging material'!$A:$D,4,FALSE)</f>
        <v>#N/A</v>
      </c>
      <c r="AA452" s="3"/>
      <c r="AB452" s="3"/>
      <c r="AC452" s="3"/>
      <c r="AD452" s="55"/>
      <c r="AE452" s="1"/>
      <c r="AF452" s="56" t="e">
        <f>VLOOKUP(AE452,'2. list used packaging material'!$A:$D,4,FALSE)</f>
        <v>#N/A</v>
      </c>
      <c r="AG452" s="3"/>
      <c r="AH452" s="1"/>
      <c r="AI452" s="56" t="e">
        <f>VLOOKUP(AH452,'2. list used packaging material'!$A:$D,4,FALSE)</f>
        <v>#N/A</v>
      </c>
      <c r="AJ452" s="3"/>
      <c r="AK452" s="1"/>
      <c r="AL452" s="56" t="e">
        <f>VLOOKUP(AK452,'2. list used packaging material'!$A:$D,4,FALSE)</f>
        <v>#N/A</v>
      </c>
      <c r="AM452" s="3"/>
    </row>
    <row r="453" spans="2:39" x14ac:dyDescent="0.25">
      <c r="B453" s="54"/>
      <c r="C453" s="55"/>
      <c r="D453" s="55"/>
      <c r="E453" s="55"/>
      <c r="F453" s="55"/>
      <c r="G453" s="55"/>
      <c r="H453" s="1"/>
      <c r="I453" s="56" t="e">
        <f>VLOOKUP(H453,'2. list used packaging material'!A:D,4,FALSE)</f>
        <v>#N/A</v>
      </c>
      <c r="J453" s="41"/>
      <c r="K453" s="3"/>
      <c r="L453" s="3"/>
      <c r="M453" s="3"/>
      <c r="N453" s="45"/>
      <c r="O453" s="49"/>
      <c r="P453" s="46"/>
      <c r="Q453" s="56" t="e">
        <f>VLOOKUP(P453,'2. list used packaging material'!$A:$D,4,FALSE)</f>
        <v>#N/A</v>
      </c>
      <c r="R453" s="3"/>
      <c r="S453" s="1"/>
      <c r="T453" s="56" t="e">
        <f>VLOOKUP(S453,'2. list used packaging material'!$A:$D,4,FALSE)</f>
        <v>#N/A</v>
      </c>
      <c r="U453" s="3"/>
      <c r="V453" s="1"/>
      <c r="W453" s="56" t="e">
        <f>VLOOKUP(V453,'2. list used packaging material'!$A:$D,4,FALSE)</f>
        <v>#N/A</v>
      </c>
      <c r="X453" s="3"/>
      <c r="Y453" s="1"/>
      <c r="Z453" s="56" t="e">
        <f>VLOOKUP(Y453,'2. list used packaging material'!$A:$D,4,FALSE)</f>
        <v>#N/A</v>
      </c>
      <c r="AA453" s="3"/>
      <c r="AB453" s="3"/>
      <c r="AC453" s="3"/>
      <c r="AD453" s="55"/>
      <c r="AE453" s="1"/>
      <c r="AF453" s="56" t="e">
        <f>VLOOKUP(AE453,'2. list used packaging material'!$A:$D,4,FALSE)</f>
        <v>#N/A</v>
      </c>
      <c r="AG453" s="3"/>
      <c r="AH453" s="1"/>
      <c r="AI453" s="56" t="e">
        <f>VLOOKUP(AH453,'2. list used packaging material'!$A:$D,4,FALSE)</f>
        <v>#N/A</v>
      </c>
      <c r="AJ453" s="3"/>
      <c r="AK453" s="1"/>
      <c r="AL453" s="56" t="e">
        <f>VLOOKUP(AK453,'2. list used packaging material'!$A:$D,4,FALSE)</f>
        <v>#N/A</v>
      </c>
      <c r="AM453" s="3"/>
    </row>
    <row r="454" spans="2:39" x14ac:dyDescent="0.25">
      <c r="B454" s="54"/>
      <c r="C454" s="55"/>
      <c r="D454" s="55"/>
      <c r="E454" s="55"/>
      <c r="F454" s="55"/>
      <c r="G454" s="55"/>
      <c r="H454" s="1"/>
      <c r="I454" s="56" t="e">
        <f>VLOOKUP(H454,'2. list used packaging material'!A:D,4,FALSE)</f>
        <v>#N/A</v>
      </c>
      <c r="J454" s="41"/>
      <c r="K454" s="3"/>
      <c r="L454" s="3"/>
      <c r="M454" s="3"/>
      <c r="N454" s="45"/>
      <c r="O454" s="49"/>
      <c r="P454" s="46"/>
      <c r="Q454" s="56" t="e">
        <f>VLOOKUP(P454,'2. list used packaging material'!$A:$D,4,FALSE)</f>
        <v>#N/A</v>
      </c>
      <c r="R454" s="3"/>
      <c r="S454" s="1"/>
      <c r="T454" s="56" t="e">
        <f>VLOOKUP(S454,'2. list used packaging material'!$A:$D,4,FALSE)</f>
        <v>#N/A</v>
      </c>
      <c r="U454" s="3"/>
      <c r="V454" s="1"/>
      <c r="W454" s="56" t="e">
        <f>VLOOKUP(V454,'2. list used packaging material'!$A:$D,4,FALSE)</f>
        <v>#N/A</v>
      </c>
      <c r="X454" s="3"/>
      <c r="Y454" s="1"/>
      <c r="Z454" s="56" t="e">
        <f>VLOOKUP(Y454,'2. list used packaging material'!$A:$D,4,FALSE)</f>
        <v>#N/A</v>
      </c>
      <c r="AA454" s="3"/>
      <c r="AB454" s="3"/>
      <c r="AC454" s="3"/>
      <c r="AD454" s="55"/>
      <c r="AE454" s="1"/>
      <c r="AF454" s="56" t="e">
        <f>VLOOKUP(AE454,'2. list used packaging material'!$A:$D,4,FALSE)</f>
        <v>#N/A</v>
      </c>
      <c r="AG454" s="3"/>
      <c r="AH454" s="1"/>
      <c r="AI454" s="56" t="e">
        <f>VLOOKUP(AH454,'2. list used packaging material'!$A:$D,4,FALSE)</f>
        <v>#N/A</v>
      </c>
      <c r="AJ454" s="3"/>
      <c r="AK454" s="1"/>
      <c r="AL454" s="56" t="e">
        <f>VLOOKUP(AK454,'2. list used packaging material'!$A:$D,4,FALSE)</f>
        <v>#N/A</v>
      </c>
      <c r="AM454" s="3"/>
    </row>
    <row r="455" spans="2:39" x14ac:dyDescent="0.25">
      <c r="B455" s="54"/>
      <c r="C455" s="55"/>
      <c r="D455" s="55"/>
      <c r="E455" s="55"/>
      <c r="F455" s="55"/>
      <c r="G455" s="55"/>
      <c r="H455" s="1"/>
      <c r="I455" s="56" t="e">
        <f>VLOOKUP(H455,'2. list used packaging material'!A:D,4,FALSE)</f>
        <v>#N/A</v>
      </c>
      <c r="J455" s="41"/>
      <c r="K455" s="3"/>
      <c r="L455" s="3"/>
      <c r="M455" s="3"/>
      <c r="N455" s="45"/>
      <c r="O455" s="49"/>
      <c r="P455" s="46"/>
      <c r="Q455" s="56" t="e">
        <f>VLOOKUP(P455,'2. list used packaging material'!$A:$D,4,FALSE)</f>
        <v>#N/A</v>
      </c>
      <c r="R455" s="3"/>
      <c r="S455" s="1"/>
      <c r="T455" s="56" t="e">
        <f>VLOOKUP(S455,'2. list used packaging material'!$A:$D,4,FALSE)</f>
        <v>#N/A</v>
      </c>
      <c r="U455" s="3"/>
      <c r="V455" s="1"/>
      <c r="W455" s="56" t="e">
        <f>VLOOKUP(V455,'2. list used packaging material'!$A:$D,4,FALSE)</f>
        <v>#N/A</v>
      </c>
      <c r="X455" s="3"/>
      <c r="Y455" s="1"/>
      <c r="Z455" s="56" t="e">
        <f>VLOOKUP(Y455,'2. list used packaging material'!$A:$D,4,FALSE)</f>
        <v>#N/A</v>
      </c>
      <c r="AA455" s="3"/>
      <c r="AB455" s="3"/>
      <c r="AC455" s="3"/>
      <c r="AD455" s="55"/>
      <c r="AE455" s="1"/>
      <c r="AF455" s="56" t="e">
        <f>VLOOKUP(AE455,'2. list used packaging material'!$A:$D,4,FALSE)</f>
        <v>#N/A</v>
      </c>
      <c r="AG455" s="3"/>
      <c r="AH455" s="1"/>
      <c r="AI455" s="56" t="e">
        <f>VLOOKUP(AH455,'2. list used packaging material'!$A:$D,4,FALSE)</f>
        <v>#N/A</v>
      </c>
      <c r="AJ455" s="3"/>
      <c r="AK455" s="1"/>
      <c r="AL455" s="56" t="e">
        <f>VLOOKUP(AK455,'2. list used packaging material'!$A:$D,4,FALSE)</f>
        <v>#N/A</v>
      </c>
      <c r="AM455" s="3"/>
    </row>
    <row r="456" spans="2:39" x14ac:dyDescent="0.25">
      <c r="B456" s="54"/>
      <c r="C456" s="55"/>
      <c r="D456" s="55"/>
      <c r="E456" s="55"/>
      <c r="F456" s="55"/>
      <c r="G456" s="55"/>
      <c r="H456" s="1"/>
      <c r="I456" s="56" t="e">
        <f>VLOOKUP(H456,'2. list used packaging material'!A:D,4,FALSE)</f>
        <v>#N/A</v>
      </c>
      <c r="J456" s="41"/>
      <c r="K456" s="3"/>
      <c r="L456" s="3"/>
      <c r="M456" s="3"/>
      <c r="N456" s="45"/>
      <c r="O456" s="49"/>
      <c r="P456" s="46"/>
      <c r="Q456" s="56" t="e">
        <f>VLOOKUP(P456,'2. list used packaging material'!$A:$D,4,FALSE)</f>
        <v>#N/A</v>
      </c>
      <c r="R456" s="3"/>
      <c r="S456" s="1"/>
      <c r="T456" s="56" t="e">
        <f>VLOOKUP(S456,'2. list used packaging material'!$A:$D,4,FALSE)</f>
        <v>#N/A</v>
      </c>
      <c r="U456" s="3"/>
      <c r="V456" s="1"/>
      <c r="W456" s="56" t="e">
        <f>VLOOKUP(V456,'2. list used packaging material'!$A:$D,4,FALSE)</f>
        <v>#N/A</v>
      </c>
      <c r="X456" s="3"/>
      <c r="Y456" s="1"/>
      <c r="Z456" s="56" t="e">
        <f>VLOOKUP(Y456,'2. list used packaging material'!$A:$D,4,FALSE)</f>
        <v>#N/A</v>
      </c>
      <c r="AA456" s="3"/>
      <c r="AB456" s="3"/>
      <c r="AC456" s="3"/>
      <c r="AD456" s="55"/>
      <c r="AE456" s="1"/>
      <c r="AF456" s="56" t="e">
        <f>VLOOKUP(AE456,'2. list used packaging material'!$A:$D,4,FALSE)</f>
        <v>#N/A</v>
      </c>
      <c r="AG456" s="3"/>
      <c r="AH456" s="1"/>
      <c r="AI456" s="56" t="e">
        <f>VLOOKUP(AH456,'2. list used packaging material'!$A:$D,4,FALSE)</f>
        <v>#N/A</v>
      </c>
      <c r="AJ456" s="3"/>
      <c r="AK456" s="1"/>
      <c r="AL456" s="56" t="e">
        <f>VLOOKUP(AK456,'2. list used packaging material'!$A:$D,4,FALSE)</f>
        <v>#N/A</v>
      </c>
      <c r="AM456" s="3"/>
    </row>
    <row r="457" spans="2:39" x14ac:dyDescent="0.25">
      <c r="B457" s="54"/>
      <c r="C457" s="55"/>
      <c r="D457" s="55"/>
      <c r="E457" s="55"/>
      <c r="F457" s="55"/>
      <c r="G457" s="55"/>
      <c r="H457" s="1"/>
      <c r="I457" s="56" t="e">
        <f>VLOOKUP(H457,'2. list used packaging material'!A:D,4,FALSE)</f>
        <v>#N/A</v>
      </c>
      <c r="J457" s="41"/>
      <c r="K457" s="3"/>
      <c r="L457" s="3"/>
      <c r="M457" s="3"/>
      <c r="N457" s="45"/>
      <c r="O457" s="49"/>
      <c r="P457" s="46"/>
      <c r="Q457" s="56" t="e">
        <f>VLOOKUP(P457,'2. list used packaging material'!$A:$D,4,FALSE)</f>
        <v>#N/A</v>
      </c>
      <c r="R457" s="3"/>
      <c r="S457" s="1"/>
      <c r="T457" s="56" t="e">
        <f>VLOOKUP(S457,'2. list used packaging material'!$A:$D,4,FALSE)</f>
        <v>#N/A</v>
      </c>
      <c r="U457" s="3"/>
      <c r="V457" s="1"/>
      <c r="W457" s="56" t="e">
        <f>VLOOKUP(V457,'2. list used packaging material'!$A:$D,4,FALSE)</f>
        <v>#N/A</v>
      </c>
      <c r="X457" s="3"/>
      <c r="Y457" s="1"/>
      <c r="Z457" s="56" t="e">
        <f>VLOOKUP(Y457,'2. list used packaging material'!$A:$D,4,FALSE)</f>
        <v>#N/A</v>
      </c>
      <c r="AA457" s="3"/>
      <c r="AB457" s="3"/>
      <c r="AC457" s="3"/>
      <c r="AD457" s="55"/>
      <c r="AE457" s="1"/>
      <c r="AF457" s="56" t="e">
        <f>VLOOKUP(AE457,'2. list used packaging material'!$A:$D,4,FALSE)</f>
        <v>#N/A</v>
      </c>
      <c r="AG457" s="3"/>
      <c r="AH457" s="1"/>
      <c r="AI457" s="56" t="e">
        <f>VLOOKUP(AH457,'2. list used packaging material'!$A:$D,4,FALSE)</f>
        <v>#N/A</v>
      </c>
      <c r="AJ457" s="3"/>
      <c r="AK457" s="1"/>
      <c r="AL457" s="56" t="e">
        <f>VLOOKUP(AK457,'2. list used packaging material'!$A:$D,4,FALSE)</f>
        <v>#N/A</v>
      </c>
      <c r="AM457" s="3"/>
    </row>
    <row r="458" spans="2:39" x14ac:dyDescent="0.25">
      <c r="B458" s="54"/>
      <c r="C458" s="55"/>
      <c r="D458" s="55"/>
      <c r="E458" s="55"/>
      <c r="F458" s="55"/>
      <c r="G458" s="55"/>
      <c r="H458" s="1"/>
      <c r="I458" s="56" t="e">
        <f>VLOOKUP(H458,'2. list used packaging material'!A:D,4,FALSE)</f>
        <v>#N/A</v>
      </c>
      <c r="J458" s="41"/>
      <c r="K458" s="3"/>
      <c r="L458" s="3"/>
      <c r="M458" s="3"/>
      <c r="N458" s="45"/>
      <c r="O458" s="49"/>
      <c r="P458" s="46"/>
      <c r="Q458" s="56" t="e">
        <f>VLOOKUP(P458,'2. list used packaging material'!$A:$D,4,FALSE)</f>
        <v>#N/A</v>
      </c>
      <c r="R458" s="3"/>
      <c r="S458" s="1"/>
      <c r="T458" s="56" t="e">
        <f>VLOOKUP(S458,'2. list used packaging material'!$A:$D,4,FALSE)</f>
        <v>#N/A</v>
      </c>
      <c r="U458" s="3"/>
      <c r="V458" s="1"/>
      <c r="W458" s="56" t="e">
        <f>VLOOKUP(V458,'2. list used packaging material'!$A:$D,4,FALSE)</f>
        <v>#N/A</v>
      </c>
      <c r="X458" s="3"/>
      <c r="Y458" s="1"/>
      <c r="Z458" s="56" t="e">
        <f>VLOOKUP(Y458,'2. list used packaging material'!$A:$D,4,FALSE)</f>
        <v>#N/A</v>
      </c>
      <c r="AA458" s="3"/>
      <c r="AB458" s="3"/>
      <c r="AC458" s="3"/>
      <c r="AD458" s="55"/>
      <c r="AE458" s="1"/>
      <c r="AF458" s="56" t="e">
        <f>VLOOKUP(AE458,'2. list used packaging material'!$A:$D,4,FALSE)</f>
        <v>#N/A</v>
      </c>
      <c r="AG458" s="3"/>
      <c r="AH458" s="1"/>
      <c r="AI458" s="56" t="e">
        <f>VLOOKUP(AH458,'2. list used packaging material'!$A:$D,4,FALSE)</f>
        <v>#N/A</v>
      </c>
      <c r="AJ458" s="3"/>
      <c r="AK458" s="1"/>
      <c r="AL458" s="56" t="e">
        <f>VLOOKUP(AK458,'2. list used packaging material'!$A:$D,4,FALSE)</f>
        <v>#N/A</v>
      </c>
      <c r="AM458" s="3"/>
    </row>
    <row r="459" spans="2:39" x14ac:dyDescent="0.25">
      <c r="B459" s="54"/>
      <c r="C459" s="55"/>
      <c r="D459" s="55"/>
      <c r="E459" s="55"/>
      <c r="F459" s="55"/>
      <c r="G459" s="55"/>
      <c r="H459" s="1"/>
      <c r="I459" s="56" t="e">
        <f>VLOOKUP(H459,'2. list used packaging material'!A:D,4,FALSE)</f>
        <v>#N/A</v>
      </c>
      <c r="J459" s="41"/>
      <c r="K459" s="3"/>
      <c r="L459" s="3"/>
      <c r="M459" s="3"/>
      <c r="N459" s="45"/>
      <c r="O459" s="49"/>
      <c r="P459" s="46"/>
      <c r="Q459" s="56" t="e">
        <f>VLOOKUP(P459,'2. list used packaging material'!$A:$D,4,FALSE)</f>
        <v>#N/A</v>
      </c>
      <c r="R459" s="3"/>
      <c r="S459" s="1"/>
      <c r="T459" s="56" t="e">
        <f>VLOOKUP(S459,'2. list used packaging material'!$A:$D,4,FALSE)</f>
        <v>#N/A</v>
      </c>
      <c r="U459" s="3"/>
      <c r="V459" s="1"/>
      <c r="W459" s="56" t="e">
        <f>VLOOKUP(V459,'2. list used packaging material'!$A:$D,4,FALSE)</f>
        <v>#N/A</v>
      </c>
      <c r="X459" s="3"/>
      <c r="Y459" s="1"/>
      <c r="Z459" s="56" t="e">
        <f>VLOOKUP(Y459,'2. list used packaging material'!$A:$D,4,FALSE)</f>
        <v>#N/A</v>
      </c>
      <c r="AA459" s="3"/>
      <c r="AB459" s="3"/>
      <c r="AC459" s="3"/>
      <c r="AD459" s="55"/>
      <c r="AE459" s="1"/>
      <c r="AF459" s="56" t="e">
        <f>VLOOKUP(AE459,'2. list used packaging material'!$A:$D,4,FALSE)</f>
        <v>#N/A</v>
      </c>
      <c r="AG459" s="3"/>
      <c r="AH459" s="1"/>
      <c r="AI459" s="56" t="e">
        <f>VLOOKUP(AH459,'2. list used packaging material'!$A:$D,4,FALSE)</f>
        <v>#N/A</v>
      </c>
      <c r="AJ459" s="3"/>
      <c r="AK459" s="1"/>
      <c r="AL459" s="56" t="e">
        <f>VLOOKUP(AK459,'2. list used packaging material'!$A:$D,4,FALSE)</f>
        <v>#N/A</v>
      </c>
      <c r="AM459" s="3"/>
    </row>
    <row r="460" spans="2:39" x14ac:dyDescent="0.25">
      <c r="B460" s="54"/>
      <c r="C460" s="55"/>
      <c r="D460" s="55"/>
      <c r="E460" s="55"/>
      <c r="F460" s="55"/>
      <c r="G460" s="55"/>
      <c r="H460" s="1"/>
      <c r="I460" s="56" t="e">
        <f>VLOOKUP(H460,'2. list used packaging material'!A:D,4,FALSE)</f>
        <v>#N/A</v>
      </c>
      <c r="J460" s="41"/>
      <c r="K460" s="3"/>
      <c r="L460" s="3"/>
      <c r="M460" s="3"/>
      <c r="N460" s="45"/>
      <c r="O460" s="49"/>
      <c r="P460" s="46"/>
      <c r="Q460" s="56" t="e">
        <f>VLOOKUP(P460,'2. list used packaging material'!$A:$D,4,FALSE)</f>
        <v>#N/A</v>
      </c>
      <c r="R460" s="3"/>
      <c r="S460" s="1"/>
      <c r="T460" s="56" t="e">
        <f>VLOOKUP(S460,'2. list used packaging material'!$A:$D,4,FALSE)</f>
        <v>#N/A</v>
      </c>
      <c r="U460" s="3"/>
      <c r="V460" s="1"/>
      <c r="W460" s="56" t="e">
        <f>VLOOKUP(V460,'2. list used packaging material'!$A:$D,4,FALSE)</f>
        <v>#N/A</v>
      </c>
      <c r="X460" s="3"/>
      <c r="Y460" s="1"/>
      <c r="Z460" s="56" t="e">
        <f>VLOOKUP(Y460,'2. list used packaging material'!$A:$D,4,FALSE)</f>
        <v>#N/A</v>
      </c>
      <c r="AA460" s="3"/>
      <c r="AB460" s="3"/>
      <c r="AC460" s="3"/>
      <c r="AD460" s="55"/>
      <c r="AE460" s="1"/>
      <c r="AF460" s="56" t="e">
        <f>VLOOKUP(AE460,'2. list used packaging material'!$A:$D,4,FALSE)</f>
        <v>#N/A</v>
      </c>
      <c r="AG460" s="3"/>
      <c r="AH460" s="1"/>
      <c r="AI460" s="56" t="e">
        <f>VLOOKUP(AH460,'2. list used packaging material'!$A:$D,4,FALSE)</f>
        <v>#N/A</v>
      </c>
      <c r="AJ460" s="3"/>
      <c r="AK460" s="1"/>
      <c r="AL460" s="56" t="e">
        <f>VLOOKUP(AK460,'2. list used packaging material'!$A:$D,4,FALSE)</f>
        <v>#N/A</v>
      </c>
      <c r="AM460" s="3"/>
    </row>
    <row r="461" spans="2:39" x14ac:dyDescent="0.25">
      <c r="B461" s="54"/>
      <c r="C461" s="55"/>
      <c r="D461" s="55"/>
      <c r="E461" s="55"/>
      <c r="F461" s="55"/>
      <c r="G461" s="55"/>
      <c r="H461" s="1"/>
      <c r="I461" s="56" t="e">
        <f>VLOOKUP(H461,'2. list used packaging material'!A:D,4,FALSE)</f>
        <v>#N/A</v>
      </c>
      <c r="J461" s="41"/>
      <c r="K461" s="3"/>
      <c r="L461" s="3"/>
      <c r="M461" s="3"/>
      <c r="N461" s="45"/>
      <c r="O461" s="49"/>
      <c r="P461" s="46"/>
      <c r="Q461" s="56" t="e">
        <f>VLOOKUP(P461,'2. list used packaging material'!$A:$D,4,FALSE)</f>
        <v>#N/A</v>
      </c>
      <c r="R461" s="3"/>
      <c r="S461" s="1"/>
      <c r="T461" s="56" t="e">
        <f>VLOOKUP(S461,'2. list used packaging material'!$A:$D,4,FALSE)</f>
        <v>#N/A</v>
      </c>
      <c r="U461" s="3"/>
      <c r="V461" s="1"/>
      <c r="W461" s="56" t="e">
        <f>VLOOKUP(V461,'2. list used packaging material'!$A:$D,4,FALSE)</f>
        <v>#N/A</v>
      </c>
      <c r="X461" s="3"/>
      <c r="Y461" s="1"/>
      <c r="Z461" s="56" t="e">
        <f>VLOOKUP(Y461,'2. list used packaging material'!$A:$D,4,FALSE)</f>
        <v>#N/A</v>
      </c>
      <c r="AA461" s="3"/>
      <c r="AB461" s="3"/>
      <c r="AC461" s="3"/>
      <c r="AD461" s="55"/>
      <c r="AE461" s="1"/>
      <c r="AF461" s="56" t="e">
        <f>VLOOKUP(AE461,'2. list used packaging material'!$A:$D,4,FALSE)</f>
        <v>#N/A</v>
      </c>
      <c r="AG461" s="3"/>
      <c r="AH461" s="1"/>
      <c r="AI461" s="56" t="e">
        <f>VLOOKUP(AH461,'2. list used packaging material'!$A:$D,4,FALSE)</f>
        <v>#N/A</v>
      </c>
      <c r="AJ461" s="3"/>
      <c r="AK461" s="1"/>
      <c r="AL461" s="56" t="e">
        <f>VLOOKUP(AK461,'2. list used packaging material'!$A:$D,4,FALSE)</f>
        <v>#N/A</v>
      </c>
      <c r="AM461" s="3"/>
    </row>
    <row r="462" spans="2:39" x14ac:dyDescent="0.25">
      <c r="B462" s="54"/>
      <c r="C462" s="55"/>
      <c r="D462" s="55"/>
      <c r="E462" s="55"/>
      <c r="F462" s="55"/>
      <c r="G462" s="55"/>
      <c r="H462" s="1"/>
      <c r="I462" s="56" t="e">
        <f>VLOOKUP(H462,'2. list used packaging material'!A:D,4,FALSE)</f>
        <v>#N/A</v>
      </c>
      <c r="J462" s="41"/>
      <c r="K462" s="3"/>
      <c r="L462" s="3"/>
      <c r="M462" s="3"/>
      <c r="N462" s="45"/>
      <c r="O462" s="49"/>
      <c r="P462" s="46"/>
      <c r="Q462" s="56" t="e">
        <f>VLOOKUP(P462,'2. list used packaging material'!$A:$D,4,FALSE)</f>
        <v>#N/A</v>
      </c>
      <c r="R462" s="3"/>
      <c r="S462" s="1"/>
      <c r="T462" s="56" t="e">
        <f>VLOOKUP(S462,'2. list used packaging material'!$A:$D,4,FALSE)</f>
        <v>#N/A</v>
      </c>
      <c r="U462" s="3"/>
      <c r="V462" s="1"/>
      <c r="W462" s="56" t="e">
        <f>VLOOKUP(V462,'2. list used packaging material'!$A:$D,4,FALSE)</f>
        <v>#N/A</v>
      </c>
      <c r="X462" s="3"/>
      <c r="Y462" s="1"/>
      <c r="Z462" s="56" t="e">
        <f>VLOOKUP(Y462,'2. list used packaging material'!$A:$D,4,FALSE)</f>
        <v>#N/A</v>
      </c>
      <c r="AA462" s="3"/>
      <c r="AB462" s="3"/>
      <c r="AC462" s="3"/>
      <c r="AD462" s="55"/>
      <c r="AE462" s="1"/>
      <c r="AF462" s="56" t="e">
        <f>VLOOKUP(AE462,'2. list used packaging material'!$A:$D,4,FALSE)</f>
        <v>#N/A</v>
      </c>
      <c r="AG462" s="3"/>
      <c r="AH462" s="1"/>
      <c r="AI462" s="56" t="e">
        <f>VLOOKUP(AH462,'2. list used packaging material'!$A:$D,4,FALSE)</f>
        <v>#N/A</v>
      </c>
      <c r="AJ462" s="3"/>
      <c r="AK462" s="1"/>
      <c r="AL462" s="56" t="e">
        <f>VLOOKUP(AK462,'2. list used packaging material'!$A:$D,4,FALSE)</f>
        <v>#N/A</v>
      </c>
      <c r="AM462" s="3"/>
    </row>
    <row r="463" spans="2:39" x14ac:dyDescent="0.25">
      <c r="B463" s="54"/>
      <c r="C463" s="55"/>
      <c r="D463" s="55"/>
      <c r="E463" s="55"/>
      <c r="F463" s="55"/>
      <c r="G463" s="55"/>
      <c r="H463" s="1"/>
      <c r="I463" s="56" t="e">
        <f>VLOOKUP(H463,'2. list used packaging material'!A:D,4,FALSE)</f>
        <v>#N/A</v>
      </c>
      <c r="J463" s="41"/>
      <c r="K463" s="3"/>
      <c r="L463" s="3"/>
      <c r="M463" s="3"/>
      <c r="N463" s="45"/>
      <c r="O463" s="49"/>
      <c r="P463" s="46"/>
      <c r="Q463" s="56" t="e">
        <f>VLOOKUP(P463,'2. list used packaging material'!$A:$D,4,FALSE)</f>
        <v>#N/A</v>
      </c>
      <c r="R463" s="3"/>
      <c r="S463" s="1"/>
      <c r="T463" s="56" t="e">
        <f>VLOOKUP(S463,'2. list used packaging material'!$A:$D,4,FALSE)</f>
        <v>#N/A</v>
      </c>
      <c r="U463" s="3"/>
      <c r="V463" s="1"/>
      <c r="W463" s="56" t="e">
        <f>VLOOKUP(V463,'2. list used packaging material'!$A:$D,4,FALSE)</f>
        <v>#N/A</v>
      </c>
      <c r="X463" s="3"/>
      <c r="Y463" s="1"/>
      <c r="Z463" s="56" t="e">
        <f>VLOOKUP(Y463,'2. list used packaging material'!$A:$D,4,FALSE)</f>
        <v>#N/A</v>
      </c>
      <c r="AA463" s="3"/>
      <c r="AB463" s="3"/>
      <c r="AC463" s="3"/>
      <c r="AD463" s="55"/>
      <c r="AE463" s="1"/>
      <c r="AF463" s="56" t="e">
        <f>VLOOKUP(AE463,'2. list used packaging material'!$A:$D,4,FALSE)</f>
        <v>#N/A</v>
      </c>
      <c r="AG463" s="3"/>
      <c r="AH463" s="1"/>
      <c r="AI463" s="56" t="e">
        <f>VLOOKUP(AH463,'2. list used packaging material'!$A:$D,4,FALSE)</f>
        <v>#N/A</v>
      </c>
      <c r="AJ463" s="3"/>
      <c r="AK463" s="1"/>
      <c r="AL463" s="56" t="e">
        <f>VLOOKUP(AK463,'2. list used packaging material'!$A:$D,4,FALSE)</f>
        <v>#N/A</v>
      </c>
      <c r="AM463" s="3"/>
    </row>
    <row r="464" spans="2:39" x14ac:dyDescent="0.25">
      <c r="B464" s="54"/>
      <c r="C464" s="55"/>
      <c r="D464" s="55"/>
      <c r="E464" s="55"/>
      <c r="F464" s="55"/>
      <c r="G464" s="55"/>
      <c r="H464" s="1"/>
      <c r="I464" s="56" t="e">
        <f>VLOOKUP(H464,'2. list used packaging material'!A:D,4,FALSE)</f>
        <v>#N/A</v>
      </c>
      <c r="J464" s="41"/>
      <c r="K464" s="3"/>
      <c r="L464" s="3"/>
      <c r="M464" s="3"/>
      <c r="N464" s="45"/>
      <c r="O464" s="49"/>
      <c r="P464" s="46"/>
      <c r="Q464" s="56" t="e">
        <f>VLOOKUP(P464,'2. list used packaging material'!$A:$D,4,FALSE)</f>
        <v>#N/A</v>
      </c>
      <c r="R464" s="3"/>
      <c r="S464" s="1"/>
      <c r="T464" s="56" t="e">
        <f>VLOOKUP(S464,'2. list used packaging material'!$A:$D,4,FALSE)</f>
        <v>#N/A</v>
      </c>
      <c r="U464" s="3"/>
      <c r="V464" s="1"/>
      <c r="W464" s="56" t="e">
        <f>VLOOKUP(V464,'2. list used packaging material'!$A:$D,4,FALSE)</f>
        <v>#N/A</v>
      </c>
      <c r="X464" s="3"/>
      <c r="Y464" s="1"/>
      <c r="Z464" s="56" t="e">
        <f>VLOOKUP(Y464,'2. list used packaging material'!$A:$D,4,FALSE)</f>
        <v>#N/A</v>
      </c>
      <c r="AA464" s="3"/>
      <c r="AB464" s="3"/>
      <c r="AC464" s="3"/>
      <c r="AD464" s="55"/>
      <c r="AE464" s="1"/>
      <c r="AF464" s="56" t="e">
        <f>VLOOKUP(AE464,'2. list used packaging material'!$A:$D,4,FALSE)</f>
        <v>#N/A</v>
      </c>
      <c r="AG464" s="3"/>
      <c r="AH464" s="1"/>
      <c r="AI464" s="56" t="e">
        <f>VLOOKUP(AH464,'2. list used packaging material'!$A:$D,4,FALSE)</f>
        <v>#N/A</v>
      </c>
      <c r="AJ464" s="3"/>
      <c r="AK464" s="1"/>
      <c r="AL464" s="56" t="e">
        <f>VLOOKUP(AK464,'2. list used packaging material'!$A:$D,4,FALSE)</f>
        <v>#N/A</v>
      </c>
      <c r="AM464" s="3"/>
    </row>
    <row r="465" spans="2:39" x14ac:dyDescent="0.25">
      <c r="B465" s="54"/>
      <c r="C465" s="55"/>
      <c r="D465" s="55"/>
      <c r="E465" s="55"/>
      <c r="F465" s="55"/>
      <c r="G465" s="55"/>
      <c r="H465" s="1"/>
      <c r="I465" s="56" t="e">
        <f>VLOOKUP(H465,'2. list used packaging material'!A:D,4,FALSE)</f>
        <v>#N/A</v>
      </c>
      <c r="J465" s="41"/>
      <c r="K465" s="3"/>
      <c r="L465" s="3"/>
      <c r="M465" s="3"/>
      <c r="N465" s="45"/>
      <c r="O465" s="49"/>
      <c r="P465" s="46"/>
      <c r="Q465" s="56" t="e">
        <f>VLOOKUP(P465,'2. list used packaging material'!$A:$D,4,FALSE)</f>
        <v>#N/A</v>
      </c>
      <c r="R465" s="3"/>
      <c r="S465" s="1"/>
      <c r="T465" s="56" t="e">
        <f>VLOOKUP(S465,'2. list used packaging material'!$A:$D,4,FALSE)</f>
        <v>#N/A</v>
      </c>
      <c r="U465" s="3"/>
      <c r="V465" s="1"/>
      <c r="W465" s="56" t="e">
        <f>VLOOKUP(V465,'2. list used packaging material'!$A:$D,4,FALSE)</f>
        <v>#N/A</v>
      </c>
      <c r="X465" s="3"/>
      <c r="Y465" s="1"/>
      <c r="Z465" s="56" t="e">
        <f>VLOOKUP(Y465,'2. list used packaging material'!$A:$D,4,FALSE)</f>
        <v>#N/A</v>
      </c>
      <c r="AA465" s="3"/>
      <c r="AB465" s="3"/>
      <c r="AC465" s="3"/>
      <c r="AD465" s="55"/>
      <c r="AE465" s="1"/>
      <c r="AF465" s="56" t="e">
        <f>VLOOKUP(AE465,'2. list used packaging material'!$A:$D,4,FALSE)</f>
        <v>#N/A</v>
      </c>
      <c r="AG465" s="3"/>
      <c r="AH465" s="1"/>
      <c r="AI465" s="56" t="e">
        <f>VLOOKUP(AH465,'2. list used packaging material'!$A:$D,4,FALSE)</f>
        <v>#N/A</v>
      </c>
      <c r="AJ465" s="3"/>
      <c r="AK465" s="1"/>
      <c r="AL465" s="56" t="e">
        <f>VLOOKUP(AK465,'2. list used packaging material'!$A:$D,4,FALSE)</f>
        <v>#N/A</v>
      </c>
      <c r="AM465" s="3"/>
    </row>
    <row r="466" spans="2:39" x14ac:dyDescent="0.25">
      <c r="B466" s="54"/>
      <c r="C466" s="55"/>
      <c r="D466" s="55"/>
      <c r="E466" s="55"/>
      <c r="F466" s="55"/>
      <c r="G466" s="55"/>
      <c r="H466" s="1"/>
      <c r="I466" s="56" t="e">
        <f>VLOOKUP(H466,'2. list used packaging material'!A:D,4,FALSE)</f>
        <v>#N/A</v>
      </c>
      <c r="J466" s="41"/>
      <c r="K466" s="3"/>
      <c r="L466" s="3"/>
      <c r="M466" s="3"/>
      <c r="N466" s="45"/>
      <c r="O466" s="49"/>
      <c r="P466" s="46"/>
      <c r="Q466" s="56" t="e">
        <f>VLOOKUP(P466,'2. list used packaging material'!$A:$D,4,FALSE)</f>
        <v>#N/A</v>
      </c>
      <c r="R466" s="3"/>
      <c r="S466" s="1"/>
      <c r="T466" s="56" t="e">
        <f>VLOOKUP(S466,'2. list used packaging material'!$A:$D,4,FALSE)</f>
        <v>#N/A</v>
      </c>
      <c r="U466" s="3"/>
      <c r="V466" s="1"/>
      <c r="W466" s="56" t="e">
        <f>VLOOKUP(V466,'2. list used packaging material'!$A:$D,4,FALSE)</f>
        <v>#N/A</v>
      </c>
      <c r="X466" s="3"/>
      <c r="Y466" s="1"/>
      <c r="Z466" s="56" t="e">
        <f>VLOOKUP(Y466,'2. list used packaging material'!$A:$D,4,FALSE)</f>
        <v>#N/A</v>
      </c>
      <c r="AA466" s="3"/>
      <c r="AB466" s="3"/>
      <c r="AC466" s="3"/>
      <c r="AD466" s="55"/>
      <c r="AE466" s="1"/>
      <c r="AF466" s="56" t="e">
        <f>VLOOKUP(AE466,'2. list used packaging material'!$A:$D,4,FALSE)</f>
        <v>#N/A</v>
      </c>
      <c r="AG466" s="3"/>
      <c r="AH466" s="1"/>
      <c r="AI466" s="56" t="e">
        <f>VLOOKUP(AH466,'2. list used packaging material'!$A:$D,4,FALSE)</f>
        <v>#N/A</v>
      </c>
      <c r="AJ466" s="3"/>
      <c r="AK466" s="1"/>
      <c r="AL466" s="56" t="e">
        <f>VLOOKUP(AK466,'2. list used packaging material'!$A:$D,4,FALSE)</f>
        <v>#N/A</v>
      </c>
      <c r="AM466" s="3"/>
    </row>
    <row r="467" spans="2:39" x14ac:dyDescent="0.25">
      <c r="B467" s="54"/>
      <c r="C467" s="55"/>
      <c r="D467" s="55"/>
      <c r="E467" s="55"/>
      <c r="F467" s="55"/>
      <c r="G467" s="55"/>
      <c r="H467" s="1"/>
      <c r="I467" s="56" t="e">
        <f>VLOOKUP(H467,'2. list used packaging material'!A:D,4,FALSE)</f>
        <v>#N/A</v>
      </c>
      <c r="J467" s="41"/>
      <c r="K467" s="3"/>
      <c r="L467" s="3"/>
      <c r="M467" s="3"/>
      <c r="N467" s="45"/>
      <c r="O467" s="49"/>
      <c r="P467" s="46"/>
      <c r="Q467" s="56" t="e">
        <f>VLOOKUP(P467,'2. list used packaging material'!$A:$D,4,FALSE)</f>
        <v>#N/A</v>
      </c>
      <c r="R467" s="3"/>
      <c r="S467" s="1"/>
      <c r="T467" s="56" t="e">
        <f>VLOOKUP(S467,'2. list used packaging material'!$A:$D,4,FALSE)</f>
        <v>#N/A</v>
      </c>
      <c r="U467" s="3"/>
      <c r="V467" s="1"/>
      <c r="W467" s="56" t="e">
        <f>VLOOKUP(V467,'2. list used packaging material'!$A:$D,4,FALSE)</f>
        <v>#N/A</v>
      </c>
      <c r="X467" s="3"/>
      <c r="Y467" s="1"/>
      <c r="Z467" s="56" t="e">
        <f>VLOOKUP(Y467,'2. list used packaging material'!$A:$D,4,FALSE)</f>
        <v>#N/A</v>
      </c>
      <c r="AA467" s="3"/>
      <c r="AB467" s="3"/>
      <c r="AC467" s="3"/>
      <c r="AD467" s="55"/>
      <c r="AE467" s="1"/>
      <c r="AF467" s="56" t="e">
        <f>VLOOKUP(AE467,'2. list used packaging material'!$A:$D,4,FALSE)</f>
        <v>#N/A</v>
      </c>
      <c r="AG467" s="3"/>
      <c r="AH467" s="1"/>
      <c r="AI467" s="56" t="e">
        <f>VLOOKUP(AH467,'2. list used packaging material'!$A:$D,4,FALSE)</f>
        <v>#N/A</v>
      </c>
      <c r="AJ467" s="3"/>
      <c r="AK467" s="1"/>
      <c r="AL467" s="56" t="e">
        <f>VLOOKUP(AK467,'2. list used packaging material'!$A:$D,4,FALSE)</f>
        <v>#N/A</v>
      </c>
      <c r="AM467" s="3"/>
    </row>
    <row r="468" spans="2:39" x14ac:dyDescent="0.25">
      <c r="B468" s="54"/>
      <c r="C468" s="55"/>
      <c r="D468" s="55"/>
      <c r="E468" s="55"/>
      <c r="F468" s="55"/>
      <c r="G468" s="55"/>
      <c r="H468" s="1"/>
      <c r="I468" s="56" t="e">
        <f>VLOOKUP(H468,'2. list used packaging material'!A:D,4,FALSE)</f>
        <v>#N/A</v>
      </c>
      <c r="J468" s="41"/>
      <c r="K468" s="3"/>
      <c r="L468" s="3"/>
      <c r="M468" s="3"/>
      <c r="N468" s="45"/>
      <c r="O468" s="49"/>
      <c r="P468" s="46"/>
      <c r="Q468" s="56" t="e">
        <f>VLOOKUP(P468,'2. list used packaging material'!$A:$D,4,FALSE)</f>
        <v>#N/A</v>
      </c>
      <c r="R468" s="3"/>
      <c r="S468" s="1"/>
      <c r="T468" s="56" t="e">
        <f>VLOOKUP(S468,'2. list used packaging material'!$A:$D,4,FALSE)</f>
        <v>#N/A</v>
      </c>
      <c r="U468" s="3"/>
      <c r="V468" s="1"/>
      <c r="W468" s="56" t="e">
        <f>VLOOKUP(V468,'2. list used packaging material'!$A:$D,4,FALSE)</f>
        <v>#N/A</v>
      </c>
      <c r="X468" s="3"/>
      <c r="Y468" s="1"/>
      <c r="Z468" s="56" t="e">
        <f>VLOOKUP(Y468,'2. list used packaging material'!$A:$D,4,FALSE)</f>
        <v>#N/A</v>
      </c>
      <c r="AA468" s="3"/>
      <c r="AB468" s="3"/>
      <c r="AC468" s="3"/>
      <c r="AD468" s="55"/>
      <c r="AE468" s="1"/>
      <c r="AF468" s="56" t="e">
        <f>VLOOKUP(AE468,'2. list used packaging material'!$A:$D,4,FALSE)</f>
        <v>#N/A</v>
      </c>
      <c r="AG468" s="3"/>
      <c r="AH468" s="1"/>
      <c r="AI468" s="56" t="e">
        <f>VLOOKUP(AH468,'2. list used packaging material'!$A:$D,4,FALSE)</f>
        <v>#N/A</v>
      </c>
      <c r="AJ468" s="3"/>
      <c r="AK468" s="1"/>
      <c r="AL468" s="56" t="e">
        <f>VLOOKUP(AK468,'2. list used packaging material'!$A:$D,4,FALSE)</f>
        <v>#N/A</v>
      </c>
      <c r="AM468" s="3"/>
    </row>
    <row r="469" spans="2:39" x14ac:dyDescent="0.25">
      <c r="B469" s="54"/>
      <c r="C469" s="55"/>
      <c r="D469" s="55"/>
      <c r="E469" s="55"/>
      <c r="F469" s="55"/>
      <c r="G469" s="55"/>
      <c r="H469" s="1"/>
      <c r="I469" s="56" t="e">
        <f>VLOOKUP(H469,'2. list used packaging material'!A:D,4,FALSE)</f>
        <v>#N/A</v>
      </c>
      <c r="J469" s="41"/>
      <c r="K469" s="3"/>
      <c r="L469" s="3"/>
      <c r="M469" s="3"/>
      <c r="N469" s="45"/>
      <c r="O469" s="49"/>
      <c r="P469" s="46"/>
      <c r="Q469" s="56" t="e">
        <f>VLOOKUP(P469,'2. list used packaging material'!$A:$D,4,FALSE)</f>
        <v>#N/A</v>
      </c>
      <c r="R469" s="3"/>
      <c r="S469" s="1"/>
      <c r="T469" s="56" t="e">
        <f>VLOOKUP(S469,'2. list used packaging material'!$A:$D,4,FALSE)</f>
        <v>#N/A</v>
      </c>
      <c r="U469" s="3"/>
      <c r="V469" s="1"/>
      <c r="W469" s="56" t="e">
        <f>VLOOKUP(V469,'2. list used packaging material'!$A:$D,4,FALSE)</f>
        <v>#N/A</v>
      </c>
      <c r="X469" s="3"/>
      <c r="Y469" s="1"/>
      <c r="Z469" s="56" t="e">
        <f>VLOOKUP(Y469,'2. list used packaging material'!$A:$D,4,FALSE)</f>
        <v>#N/A</v>
      </c>
      <c r="AA469" s="3"/>
      <c r="AB469" s="3"/>
      <c r="AC469" s="3"/>
      <c r="AD469" s="55"/>
      <c r="AE469" s="1"/>
      <c r="AF469" s="56" t="e">
        <f>VLOOKUP(AE469,'2. list used packaging material'!$A:$D,4,FALSE)</f>
        <v>#N/A</v>
      </c>
      <c r="AG469" s="3"/>
      <c r="AH469" s="1"/>
      <c r="AI469" s="56" t="e">
        <f>VLOOKUP(AH469,'2. list used packaging material'!$A:$D,4,FALSE)</f>
        <v>#N/A</v>
      </c>
      <c r="AJ469" s="3"/>
      <c r="AK469" s="1"/>
      <c r="AL469" s="56" t="e">
        <f>VLOOKUP(AK469,'2. list used packaging material'!$A:$D,4,FALSE)</f>
        <v>#N/A</v>
      </c>
      <c r="AM469" s="3"/>
    </row>
    <row r="470" spans="2:39" x14ac:dyDescent="0.25">
      <c r="B470" s="54"/>
      <c r="C470" s="55"/>
      <c r="D470" s="55"/>
      <c r="E470" s="55"/>
      <c r="F470" s="55"/>
      <c r="G470" s="55"/>
      <c r="H470" s="1"/>
      <c r="I470" s="56" t="e">
        <f>VLOOKUP(H470,'2. list used packaging material'!A:D,4,FALSE)</f>
        <v>#N/A</v>
      </c>
      <c r="J470" s="41"/>
      <c r="K470" s="3"/>
      <c r="L470" s="3"/>
      <c r="M470" s="3"/>
      <c r="N470" s="45"/>
      <c r="O470" s="49"/>
      <c r="P470" s="46"/>
      <c r="Q470" s="56" t="e">
        <f>VLOOKUP(P470,'2. list used packaging material'!$A:$D,4,FALSE)</f>
        <v>#N/A</v>
      </c>
      <c r="R470" s="3"/>
      <c r="S470" s="1"/>
      <c r="T470" s="56" t="e">
        <f>VLOOKUP(S470,'2. list used packaging material'!$A:$D,4,FALSE)</f>
        <v>#N/A</v>
      </c>
      <c r="U470" s="3"/>
      <c r="V470" s="1"/>
      <c r="W470" s="56" t="e">
        <f>VLOOKUP(V470,'2. list used packaging material'!$A:$D,4,FALSE)</f>
        <v>#N/A</v>
      </c>
      <c r="X470" s="3"/>
      <c r="Y470" s="1"/>
      <c r="Z470" s="56" t="e">
        <f>VLOOKUP(Y470,'2. list used packaging material'!$A:$D,4,FALSE)</f>
        <v>#N/A</v>
      </c>
      <c r="AA470" s="3"/>
      <c r="AB470" s="3"/>
      <c r="AC470" s="3"/>
      <c r="AD470" s="55"/>
      <c r="AE470" s="1"/>
      <c r="AF470" s="56" t="e">
        <f>VLOOKUP(AE470,'2. list used packaging material'!$A:$D,4,FALSE)</f>
        <v>#N/A</v>
      </c>
      <c r="AG470" s="3"/>
      <c r="AH470" s="1"/>
      <c r="AI470" s="56" t="e">
        <f>VLOOKUP(AH470,'2. list used packaging material'!$A:$D,4,FALSE)</f>
        <v>#N/A</v>
      </c>
      <c r="AJ470" s="3"/>
      <c r="AK470" s="1"/>
      <c r="AL470" s="56" t="e">
        <f>VLOOKUP(AK470,'2. list used packaging material'!$A:$D,4,FALSE)</f>
        <v>#N/A</v>
      </c>
      <c r="AM470" s="3"/>
    </row>
    <row r="471" spans="2:39" x14ac:dyDescent="0.25">
      <c r="B471" s="54"/>
      <c r="C471" s="55"/>
      <c r="D471" s="55"/>
      <c r="E471" s="55"/>
      <c r="F471" s="55"/>
      <c r="G471" s="55"/>
      <c r="H471" s="1"/>
      <c r="I471" s="56" t="e">
        <f>VLOOKUP(H471,'2. list used packaging material'!A:D,4,FALSE)</f>
        <v>#N/A</v>
      </c>
      <c r="J471" s="41"/>
      <c r="K471" s="3"/>
      <c r="L471" s="3"/>
      <c r="M471" s="3"/>
      <c r="N471" s="45"/>
      <c r="O471" s="49"/>
      <c r="P471" s="46"/>
      <c r="Q471" s="56" t="e">
        <f>VLOOKUP(P471,'2. list used packaging material'!$A:$D,4,FALSE)</f>
        <v>#N/A</v>
      </c>
      <c r="R471" s="3"/>
      <c r="S471" s="1"/>
      <c r="T471" s="56" t="e">
        <f>VLOOKUP(S471,'2. list used packaging material'!$A:$D,4,FALSE)</f>
        <v>#N/A</v>
      </c>
      <c r="U471" s="3"/>
      <c r="V471" s="1"/>
      <c r="W471" s="56" t="e">
        <f>VLOOKUP(V471,'2. list used packaging material'!$A:$D,4,FALSE)</f>
        <v>#N/A</v>
      </c>
      <c r="X471" s="3"/>
      <c r="Y471" s="1"/>
      <c r="Z471" s="56" t="e">
        <f>VLOOKUP(Y471,'2. list used packaging material'!$A:$D,4,FALSE)</f>
        <v>#N/A</v>
      </c>
      <c r="AA471" s="3"/>
      <c r="AB471" s="3"/>
      <c r="AC471" s="3"/>
      <c r="AD471" s="55"/>
      <c r="AE471" s="1"/>
      <c r="AF471" s="56" t="e">
        <f>VLOOKUP(AE471,'2. list used packaging material'!$A:$D,4,FALSE)</f>
        <v>#N/A</v>
      </c>
      <c r="AG471" s="3"/>
      <c r="AH471" s="1"/>
      <c r="AI471" s="56" t="e">
        <f>VLOOKUP(AH471,'2. list used packaging material'!$A:$D,4,FALSE)</f>
        <v>#N/A</v>
      </c>
      <c r="AJ471" s="3"/>
      <c r="AK471" s="1"/>
      <c r="AL471" s="56" t="e">
        <f>VLOOKUP(AK471,'2. list used packaging material'!$A:$D,4,FALSE)</f>
        <v>#N/A</v>
      </c>
      <c r="AM471" s="3"/>
    </row>
    <row r="472" spans="2:39" x14ac:dyDescent="0.25">
      <c r="B472" s="54"/>
      <c r="C472" s="55"/>
      <c r="D472" s="55"/>
      <c r="E472" s="55"/>
      <c r="F472" s="55"/>
      <c r="G472" s="55"/>
      <c r="H472" s="1"/>
      <c r="I472" s="56" t="e">
        <f>VLOOKUP(H472,'2. list used packaging material'!A:D,4,FALSE)</f>
        <v>#N/A</v>
      </c>
      <c r="J472" s="41"/>
      <c r="K472" s="3"/>
      <c r="L472" s="3"/>
      <c r="M472" s="3"/>
      <c r="N472" s="45"/>
      <c r="O472" s="49"/>
      <c r="P472" s="46"/>
      <c r="Q472" s="56" t="e">
        <f>VLOOKUP(P472,'2. list used packaging material'!$A:$D,4,FALSE)</f>
        <v>#N/A</v>
      </c>
      <c r="R472" s="3"/>
      <c r="S472" s="1"/>
      <c r="T472" s="56" t="e">
        <f>VLOOKUP(S472,'2. list used packaging material'!$A:$D,4,FALSE)</f>
        <v>#N/A</v>
      </c>
      <c r="U472" s="3"/>
      <c r="V472" s="1"/>
      <c r="W472" s="56" t="e">
        <f>VLOOKUP(V472,'2. list used packaging material'!$A:$D,4,FALSE)</f>
        <v>#N/A</v>
      </c>
      <c r="X472" s="3"/>
      <c r="Y472" s="1"/>
      <c r="Z472" s="56" t="e">
        <f>VLOOKUP(Y472,'2. list used packaging material'!$A:$D,4,FALSE)</f>
        <v>#N/A</v>
      </c>
      <c r="AA472" s="3"/>
      <c r="AB472" s="3"/>
      <c r="AC472" s="3"/>
      <c r="AD472" s="55"/>
      <c r="AE472" s="1"/>
      <c r="AF472" s="56" t="e">
        <f>VLOOKUP(AE472,'2. list used packaging material'!$A:$D,4,FALSE)</f>
        <v>#N/A</v>
      </c>
      <c r="AG472" s="3"/>
      <c r="AH472" s="1"/>
      <c r="AI472" s="56" t="e">
        <f>VLOOKUP(AH472,'2. list used packaging material'!$A:$D,4,FALSE)</f>
        <v>#N/A</v>
      </c>
      <c r="AJ472" s="3"/>
      <c r="AK472" s="1"/>
      <c r="AL472" s="56" t="e">
        <f>VLOOKUP(AK472,'2. list used packaging material'!$A:$D,4,FALSE)</f>
        <v>#N/A</v>
      </c>
      <c r="AM472" s="3"/>
    </row>
    <row r="473" spans="2:39" x14ac:dyDescent="0.25">
      <c r="B473" s="54"/>
      <c r="C473" s="55"/>
      <c r="D473" s="55"/>
      <c r="E473" s="55"/>
      <c r="F473" s="55"/>
      <c r="G473" s="55"/>
      <c r="H473" s="1"/>
      <c r="I473" s="56" t="e">
        <f>VLOOKUP(H473,'2. list used packaging material'!A:D,4,FALSE)</f>
        <v>#N/A</v>
      </c>
      <c r="J473" s="41"/>
      <c r="K473" s="3"/>
      <c r="L473" s="3"/>
      <c r="M473" s="3"/>
      <c r="N473" s="45"/>
      <c r="O473" s="49"/>
      <c r="P473" s="46"/>
      <c r="Q473" s="56" t="e">
        <f>VLOOKUP(P473,'2. list used packaging material'!$A:$D,4,FALSE)</f>
        <v>#N/A</v>
      </c>
      <c r="R473" s="3"/>
      <c r="S473" s="1"/>
      <c r="T473" s="56" t="e">
        <f>VLOOKUP(S473,'2. list used packaging material'!$A:$D,4,FALSE)</f>
        <v>#N/A</v>
      </c>
      <c r="U473" s="3"/>
      <c r="V473" s="1"/>
      <c r="W473" s="56" t="e">
        <f>VLOOKUP(V473,'2. list used packaging material'!$A:$D,4,FALSE)</f>
        <v>#N/A</v>
      </c>
      <c r="X473" s="3"/>
      <c r="Y473" s="1"/>
      <c r="Z473" s="56" t="e">
        <f>VLOOKUP(Y473,'2. list used packaging material'!$A:$D,4,FALSE)</f>
        <v>#N/A</v>
      </c>
      <c r="AA473" s="3"/>
      <c r="AB473" s="3"/>
      <c r="AC473" s="3"/>
      <c r="AD473" s="55"/>
      <c r="AE473" s="1"/>
      <c r="AF473" s="56" t="e">
        <f>VLOOKUP(AE473,'2. list used packaging material'!$A:$D,4,FALSE)</f>
        <v>#N/A</v>
      </c>
      <c r="AG473" s="3"/>
      <c r="AH473" s="1"/>
      <c r="AI473" s="56" t="e">
        <f>VLOOKUP(AH473,'2. list used packaging material'!$A:$D,4,FALSE)</f>
        <v>#N/A</v>
      </c>
      <c r="AJ473" s="3"/>
      <c r="AK473" s="1"/>
      <c r="AL473" s="56" t="e">
        <f>VLOOKUP(AK473,'2. list used packaging material'!$A:$D,4,FALSE)</f>
        <v>#N/A</v>
      </c>
      <c r="AM473" s="3"/>
    </row>
    <row r="474" spans="2:39" x14ac:dyDescent="0.25">
      <c r="B474" s="54"/>
      <c r="C474" s="55"/>
      <c r="D474" s="55"/>
      <c r="E474" s="55"/>
      <c r="F474" s="55"/>
      <c r="G474" s="55"/>
      <c r="H474" s="1"/>
      <c r="I474" s="56" t="e">
        <f>VLOOKUP(H474,'2. list used packaging material'!A:D,4,FALSE)</f>
        <v>#N/A</v>
      </c>
      <c r="J474" s="41"/>
      <c r="K474" s="3"/>
      <c r="L474" s="3"/>
      <c r="M474" s="3"/>
      <c r="N474" s="45"/>
      <c r="O474" s="49"/>
      <c r="P474" s="46"/>
      <c r="Q474" s="56" t="e">
        <f>VLOOKUP(P474,'2. list used packaging material'!$A:$D,4,FALSE)</f>
        <v>#N/A</v>
      </c>
      <c r="R474" s="3"/>
      <c r="S474" s="1"/>
      <c r="T474" s="56" t="e">
        <f>VLOOKUP(S474,'2. list used packaging material'!$A:$D,4,FALSE)</f>
        <v>#N/A</v>
      </c>
      <c r="U474" s="3"/>
      <c r="V474" s="1"/>
      <c r="W474" s="56" t="e">
        <f>VLOOKUP(V474,'2. list used packaging material'!$A:$D,4,FALSE)</f>
        <v>#N/A</v>
      </c>
      <c r="X474" s="3"/>
      <c r="Y474" s="1"/>
      <c r="Z474" s="56" t="e">
        <f>VLOOKUP(Y474,'2. list used packaging material'!$A:$D,4,FALSE)</f>
        <v>#N/A</v>
      </c>
      <c r="AA474" s="3"/>
      <c r="AB474" s="3"/>
      <c r="AC474" s="3"/>
      <c r="AD474" s="55"/>
      <c r="AE474" s="1"/>
      <c r="AF474" s="56" t="e">
        <f>VLOOKUP(AE474,'2. list used packaging material'!$A:$D,4,FALSE)</f>
        <v>#N/A</v>
      </c>
      <c r="AG474" s="3"/>
      <c r="AH474" s="1"/>
      <c r="AI474" s="56" t="e">
        <f>VLOOKUP(AH474,'2. list used packaging material'!$A:$D,4,FALSE)</f>
        <v>#N/A</v>
      </c>
      <c r="AJ474" s="3"/>
      <c r="AK474" s="1"/>
      <c r="AL474" s="56" t="e">
        <f>VLOOKUP(AK474,'2. list used packaging material'!$A:$D,4,FALSE)</f>
        <v>#N/A</v>
      </c>
      <c r="AM474" s="3"/>
    </row>
    <row r="475" spans="2:39" x14ac:dyDescent="0.25">
      <c r="B475" s="54"/>
      <c r="C475" s="55"/>
      <c r="D475" s="55"/>
      <c r="E475" s="55"/>
      <c r="F475" s="55"/>
      <c r="G475" s="55"/>
      <c r="H475" s="1"/>
      <c r="I475" s="56" t="e">
        <f>VLOOKUP(H475,'2. list used packaging material'!A:D,4,FALSE)</f>
        <v>#N/A</v>
      </c>
      <c r="J475" s="41"/>
      <c r="K475" s="3"/>
      <c r="L475" s="3"/>
      <c r="M475" s="3"/>
      <c r="N475" s="45"/>
      <c r="O475" s="49"/>
      <c r="P475" s="46"/>
      <c r="Q475" s="56" t="e">
        <f>VLOOKUP(P475,'2. list used packaging material'!$A:$D,4,FALSE)</f>
        <v>#N/A</v>
      </c>
      <c r="R475" s="3"/>
      <c r="S475" s="1"/>
      <c r="T475" s="56" t="e">
        <f>VLOOKUP(S475,'2. list used packaging material'!$A:$D,4,FALSE)</f>
        <v>#N/A</v>
      </c>
      <c r="U475" s="3"/>
      <c r="V475" s="1"/>
      <c r="W475" s="56" t="e">
        <f>VLOOKUP(V475,'2. list used packaging material'!$A:$D,4,FALSE)</f>
        <v>#N/A</v>
      </c>
      <c r="X475" s="3"/>
      <c r="Y475" s="1"/>
      <c r="Z475" s="56" t="e">
        <f>VLOOKUP(Y475,'2. list used packaging material'!$A:$D,4,FALSE)</f>
        <v>#N/A</v>
      </c>
      <c r="AA475" s="3"/>
      <c r="AB475" s="3"/>
      <c r="AC475" s="3"/>
      <c r="AD475" s="55"/>
      <c r="AE475" s="1"/>
      <c r="AF475" s="56" t="e">
        <f>VLOOKUP(AE475,'2. list used packaging material'!$A:$D,4,FALSE)</f>
        <v>#N/A</v>
      </c>
      <c r="AG475" s="3"/>
      <c r="AH475" s="1"/>
      <c r="AI475" s="56" t="e">
        <f>VLOOKUP(AH475,'2. list used packaging material'!$A:$D,4,FALSE)</f>
        <v>#N/A</v>
      </c>
      <c r="AJ475" s="3"/>
      <c r="AK475" s="1"/>
      <c r="AL475" s="56" t="e">
        <f>VLOOKUP(AK475,'2. list used packaging material'!$A:$D,4,FALSE)</f>
        <v>#N/A</v>
      </c>
      <c r="AM475" s="3"/>
    </row>
    <row r="476" spans="2:39" x14ac:dyDescent="0.25">
      <c r="B476" s="54"/>
      <c r="C476" s="55"/>
      <c r="D476" s="55"/>
      <c r="E476" s="55"/>
      <c r="F476" s="55"/>
      <c r="G476" s="55"/>
      <c r="H476" s="1"/>
      <c r="I476" s="56" t="e">
        <f>VLOOKUP(H476,'2. list used packaging material'!A:D,4,FALSE)</f>
        <v>#N/A</v>
      </c>
      <c r="J476" s="41"/>
      <c r="K476" s="3"/>
      <c r="L476" s="3"/>
      <c r="M476" s="3"/>
      <c r="N476" s="45"/>
      <c r="O476" s="49"/>
      <c r="P476" s="46"/>
      <c r="Q476" s="56" t="e">
        <f>VLOOKUP(P476,'2. list used packaging material'!$A:$D,4,FALSE)</f>
        <v>#N/A</v>
      </c>
      <c r="R476" s="3"/>
      <c r="S476" s="1"/>
      <c r="T476" s="56" t="e">
        <f>VLOOKUP(S476,'2. list used packaging material'!$A:$D,4,FALSE)</f>
        <v>#N/A</v>
      </c>
      <c r="U476" s="3"/>
      <c r="V476" s="1"/>
      <c r="W476" s="56" t="e">
        <f>VLOOKUP(V476,'2. list used packaging material'!$A:$D,4,FALSE)</f>
        <v>#N/A</v>
      </c>
      <c r="X476" s="3"/>
      <c r="Y476" s="1"/>
      <c r="Z476" s="56" t="e">
        <f>VLOOKUP(Y476,'2. list used packaging material'!$A:$D,4,FALSE)</f>
        <v>#N/A</v>
      </c>
      <c r="AA476" s="3"/>
      <c r="AB476" s="3"/>
      <c r="AC476" s="3"/>
      <c r="AD476" s="55"/>
      <c r="AE476" s="1"/>
      <c r="AF476" s="56" t="e">
        <f>VLOOKUP(AE476,'2. list used packaging material'!$A:$D,4,FALSE)</f>
        <v>#N/A</v>
      </c>
      <c r="AG476" s="3"/>
      <c r="AH476" s="1"/>
      <c r="AI476" s="56" t="e">
        <f>VLOOKUP(AH476,'2. list used packaging material'!$A:$D,4,FALSE)</f>
        <v>#N/A</v>
      </c>
      <c r="AJ476" s="3"/>
      <c r="AK476" s="1"/>
      <c r="AL476" s="56" t="e">
        <f>VLOOKUP(AK476,'2. list used packaging material'!$A:$D,4,FALSE)</f>
        <v>#N/A</v>
      </c>
      <c r="AM476" s="3"/>
    </row>
    <row r="477" spans="2:39" x14ac:dyDescent="0.25">
      <c r="B477" s="54"/>
      <c r="C477" s="55"/>
      <c r="D477" s="55"/>
      <c r="E477" s="55"/>
      <c r="F477" s="55"/>
      <c r="G477" s="55"/>
      <c r="H477" s="1"/>
      <c r="I477" s="56" t="e">
        <f>VLOOKUP(H477,'2. list used packaging material'!A:D,4,FALSE)</f>
        <v>#N/A</v>
      </c>
      <c r="J477" s="41"/>
      <c r="K477" s="3"/>
      <c r="L477" s="3"/>
      <c r="M477" s="3"/>
      <c r="N477" s="45"/>
      <c r="O477" s="49"/>
      <c r="P477" s="46"/>
      <c r="Q477" s="56" t="e">
        <f>VLOOKUP(P477,'2. list used packaging material'!$A:$D,4,FALSE)</f>
        <v>#N/A</v>
      </c>
      <c r="R477" s="3"/>
      <c r="S477" s="1"/>
      <c r="T477" s="56" t="e">
        <f>VLOOKUP(S477,'2. list used packaging material'!$A:$D,4,FALSE)</f>
        <v>#N/A</v>
      </c>
      <c r="U477" s="3"/>
      <c r="V477" s="1"/>
      <c r="W477" s="56" t="e">
        <f>VLOOKUP(V477,'2. list used packaging material'!$A:$D,4,FALSE)</f>
        <v>#N/A</v>
      </c>
      <c r="X477" s="3"/>
      <c r="Y477" s="1"/>
      <c r="Z477" s="56" t="e">
        <f>VLOOKUP(Y477,'2. list used packaging material'!$A:$D,4,FALSE)</f>
        <v>#N/A</v>
      </c>
      <c r="AA477" s="3"/>
      <c r="AB477" s="3"/>
      <c r="AC477" s="3"/>
      <c r="AD477" s="55"/>
      <c r="AE477" s="1"/>
      <c r="AF477" s="56" t="e">
        <f>VLOOKUP(AE477,'2. list used packaging material'!$A:$D,4,FALSE)</f>
        <v>#N/A</v>
      </c>
      <c r="AG477" s="3"/>
      <c r="AH477" s="1"/>
      <c r="AI477" s="56" t="e">
        <f>VLOOKUP(AH477,'2. list used packaging material'!$A:$D,4,FALSE)</f>
        <v>#N/A</v>
      </c>
      <c r="AJ477" s="3"/>
      <c r="AK477" s="1"/>
      <c r="AL477" s="56" t="e">
        <f>VLOOKUP(AK477,'2. list used packaging material'!$A:$D,4,FALSE)</f>
        <v>#N/A</v>
      </c>
      <c r="AM477" s="3"/>
    </row>
    <row r="478" spans="2:39" x14ac:dyDescent="0.25">
      <c r="B478" s="54"/>
      <c r="C478" s="55"/>
      <c r="D478" s="55"/>
      <c r="E478" s="55"/>
      <c r="F478" s="55"/>
      <c r="G478" s="55"/>
      <c r="H478" s="1"/>
      <c r="I478" s="56" t="e">
        <f>VLOOKUP(H478,'2. list used packaging material'!A:D,4,FALSE)</f>
        <v>#N/A</v>
      </c>
      <c r="J478" s="41"/>
      <c r="K478" s="3"/>
      <c r="L478" s="3"/>
      <c r="M478" s="3"/>
      <c r="N478" s="45"/>
      <c r="O478" s="49"/>
      <c r="P478" s="46"/>
      <c r="Q478" s="56" t="e">
        <f>VLOOKUP(P478,'2. list used packaging material'!$A:$D,4,FALSE)</f>
        <v>#N/A</v>
      </c>
      <c r="R478" s="3"/>
      <c r="S478" s="1"/>
      <c r="T478" s="56" t="e">
        <f>VLOOKUP(S478,'2. list used packaging material'!$A:$D,4,FALSE)</f>
        <v>#N/A</v>
      </c>
      <c r="U478" s="3"/>
      <c r="V478" s="1"/>
      <c r="W478" s="56" t="e">
        <f>VLOOKUP(V478,'2. list used packaging material'!$A:$D,4,FALSE)</f>
        <v>#N/A</v>
      </c>
      <c r="X478" s="3"/>
      <c r="Y478" s="1"/>
      <c r="Z478" s="56" t="e">
        <f>VLOOKUP(Y478,'2. list used packaging material'!$A:$D,4,FALSE)</f>
        <v>#N/A</v>
      </c>
      <c r="AA478" s="3"/>
      <c r="AB478" s="3"/>
      <c r="AC478" s="3"/>
      <c r="AD478" s="55"/>
      <c r="AE478" s="1"/>
      <c r="AF478" s="56" t="e">
        <f>VLOOKUP(AE478,'2. list used packaging material'!$A:$D,4,FALSE)</f>
        <v>#N/A</v>
      </c>
      <c r="AG478" s="3"/>
      <c r="AH478" s="1"/>
      <c r="AI478" s="56" t="e">
        <f>VLOOKUP(AH478,'2. list used packaging material'!$A:$D,4,FALSE)</f>
        <v>#N/A</v>
      </c>
      <c r="AJ478" s="3"/>
      <c r="AK478" s="1"/>
      <c r="AL478" s="56" t="e">
        <f>VLOOKUP(AK478,'2. list used packaging material'!$A:$D,4,FALSE)</f>
        <v>#N/A</v>
      </c>
      <c r="AM478" s="3"/>
    </row>
    <row r="479" spans="2:39" x14ac:dyDescent="0.25">
      <c r="B479" s="54"/>
      <c r="C479" s="55"/>
      <c r="D479" s="55"/>
      <c r="E479" s="55"/>
      <c r="F479" s="55"/>
      <c r="G479" s="55"/>
      <c r="H479" s="1"/>
      <c r="I479" s="56" t="e">
        <f>VLOOKUP(H479,'2. list used packaging material'!A:D,4,FALSE)</f>
        <v>#N/A</v>
      </c>
      <c r="J479" s="41"/>
      <c r="K479" s="3"/>
      <c r="L479" s="3"/>
      <c r="M479" s="3"/>
      <c r="N479" s="45"/>
      <c r="O479" s="49"/>
      <c r="P479" s="46"/>
      <c r="Q479" s="56" t="e">
        <f>VLOOKUP(P479,'2. list used packaging material'!$A:$D,4,FALSE)</f>
        <v>#N/A</v>
      </c>
      <c r="R479" s="3"/>
      <c r="S479" s="1"/>
      <c r="T479" s="56" t="e">
        <f>VLOOKUP(S479,'2. list used packaging material'!$A:$D,4,FALSE)</f>
        <v>#N/A</v>
      </c>
      <c r="U479" s="3"/>
      <c r="V479" s="1"/>
      <c r="W479" s="56" t="e">
        <f>VLOOKUP(V479,'2. list used packaging material'!$A:$D,4,FALSE)</f>
        <v>#N/A</v>
      </c>
      <c r="X479" s="3"/>
      <c r="Y479" s="1"/>
      <c r="Z479" s="56" t="e">
        <f>VLOOKUP(Y479,'2. list used packaging material'!$A:$D,4,FALSE)</f>
        <v>#N/A</v>
      </c>
      <c r="AA479" s="3"/>
      <c r="AB479" s="3"/>
      <c r="AC479" s="3"/>
      <c r="AD479" s="55"/>
      <c r="AE479" s="1"/>
      <c r="AF479" s="56" t="e">
        <f>VLOOKUP(AE479,'2. list used packaging material'!$A:$D,4,FALSE)</f>
        <v>#N/A</v>
      </c>
      <c r="AG479" s="3"/>
      <c r="AH479" s="1"/>
      <c r="AI479" s="56" t="e">
        <f>VLOOKUP(AH479,'2. list used packaging material'!$A:$D,4,FALSE)</f>
        <v>#N/A</v>
      </c>
      <c r="AJ479" s="3"/>
      <c r="AK479" s="1"/>
      <c r="AL479" s="56" t="e">
        <f>VLOOKUP(AK479,'2. list used packaging material'!$A:$D,4,FALSE)</f>
        <v>#N/A</v>
      </c>
      <c r="AM479" s="3"/>
    </row>
    <row r="480" spans="2:39" x14ac:dyDescent="0.25">
      <c r="B480" s="54"/>
      <c r="C480" s="55"/>
      <c r="D480" s="55"/>
      <c r="E480" s="55"/>
      <c r="F480" s="55"/>
      <c r="G480" s="55"/>
      <c r="H480" s="1"/>
      <c r="I480" s="56" t="e">
        <f>VLOOKUP(H480,'2. list used packaging material'!A:D,4,FALSE)</f>
        <v>#N/A</v>
      </c>
      <c r="J480" s="41"/>
      <c r="K480" s="3"/>
      <c r="L480" s="3"/>
      <c r="M480" s="3"/>
      <c r="N480" s="45"/>
      <c r="O480" s="49"/>
      <c r="P480" s="46"/>
      <c r="Q480" s="56" t="e">
        <f>VLOOKUP(P480,'2. list used packaging material'!$A:$D,4,FALSE)</f>
        <v>#N/A</v>
      </c>
      <c r="R480" s="3"/>
      <c r="S480" s="1"/>
      <c r="T480" s="56" t="e">
        <f>VLOOKUP(S480,'2. list used packaging material'!$A:$D,4,FALSE)</f>
        <v>#N/A</v>
      </c>
      <c r="U480" s="3"/>
      <c r="V480" s="1"/>
      <c r="W480" s="56" t="e">
        <f>VLOOKUP(V480,'2. list used packaging material'!$A:$D,4,FALSE)</f>
        <v>#N/A</v>
      </c>
      <c r="X480" s="3"/>
      <c r="Y480" s="1"/>
      <c r="Z480" s="56" t="e">
        <f>VLOOKUP(Y480,'2. list used packaging material'!$A:$D,4,FALSE)</f>
        <v>#N/A</v>
      </c>
      <c r="AA480" s="3"/>
      <c r="AB480" s="3"/>
      <c r="AC480" s="3"/>
      <c r="AD480" s="55"/>
      <c r="AE480" s="1"/>
      <c r="AF480" s="56" t="e">
        <f>VLOOKUP(AE480,'2. list used packaging material'!$A:$D,4,FALSE)</f>
        <v>#N/A</v>
      </c>
      <c r="AG480" s="3"/>
      <c r="AH480" s="1"/>
      <c r="AI480" s="56" t="e">
        <f>VLOOKUP(AH480,'2. list used packaging material'!$A:$D,4,FALSE)</f>
        <v>#N/A</v>
      </c>
      <c r="AJ480" s="3"/>
      <c r="AK480" s="1"/>
      <c r="AL480" s="56" t="e">
        <f>VLOOKUP(AK480,'2. list used packaging material'!$A:$D,4,FALSE)</f>
        <v>#N/A</v>
      </c>
      <c r="AM480" s="3"/>
    </row>
    <row r="481" spans="2:39" x14ac:dyDescent="0.25">
      <c r="B481" s="54"/>
      <c r="C481" s="55"/>
      <c r="D481" s="55"/>
      <c r="E481" s="55"/>
      <c r="F481" s="55"/>
      <c r="G481" s="55"/>
      <c r="H481" s="1"/>
      <c r="I481" s="56" t="e">
        <f>VLOOKUP(H481,'2. list used packaging material'!A:D,4,FALSE)</f>
        <v>#N/A</v>
      </c>
      <c r="J481" s="41"/>
      <c r="K481" s="3"/>
      <c r="L481" s="3"/>
      <c r="M481" s="3"/>
      <c r="N481" s="45"/>
      <c r="O481" s="49"/>
      <c r="P481" s="46"/>
      <c r="Q481" s="56" t="e">
        <f>VLOOKUP(P481,'2. list used packaging material'!$A:$D,4,FALSE)</f>
        <v>#N/A</v>
      </c>
      <c r="R481" s="3"/>
      <c r="S481" s="1"/>
      <c r="T481" s="56" t="e">
        <f>VLOOKUP(S481,'2. list used packaging material'!$A:$D,4,FALSE)</f>
        <v>#N/A</v>
      </c>
      <c r="U481" s="3"/>
      <c r="V481" s="1"/>
      <c r="W481" s="56" t="e">
        <f>VLOOKUP(V481,'2. list used packaging material'!$A:$D,4,FALSE)</f>
        <v>#N/A</v>
      </c>
      <c r="X481" s="3"/>
      <c r="Y481" s="1"/>
      <c r="Z481" s="56" t="e">
        <f>VLOOKUP(Y481,'2. list used packaging material'!$A:$D,4,FALSE)</f>
        <v>#N/A</v>
      </c>
      <c r="AA481" s="3"/>
      <c r="AB481" s="3"/>
      <c r="AC481" s="3"/>
      <c r="AD481" s="55"/>
      <c r="AE481" s="1"/>
      <c r="AF481" s="56" t="e">
        <f>VLOOKUP(AE481,'2. list used packaging material'!$A:$D,4,FALSE)</f>
        <v>#N/A</v>
      </c>
      <c r="AG481" s="3"/>
      <c r="AH481" s="1"/>
      <c r="AI481" s="56" t="e">
        <f>VLOOKUP(AH481,'2. list used packaging material'!$A:$D,4,FALSE)</f>
        <v>#N/A</v>
      </c>
      <c r="AJ481" s="3"/>
      <c r="AK481" s="1"/>
      <c r="AL481" s="56" t="e">
        <f>VLOOKUP(AK481,'2. list used packaging material'!$A:$D,4,FALSE)</f>
        <v>#N/A</v>
      </c>
      <c r="AM481" s="3"/>
    </row>
    <row r="482" spans="2:39" x14ac:dyDescent="0.25">
      <c r="B482" s="54"/>
      <c r="C482" s="55"/>
      <c r="D482" s="55"/>
      <c r="E482" s="55"/>
      <c r="F482" s="55"/>
      <c r="G482" s="55"/>
      <c r="H482" s="1"/>
      <c r="I482" s="56" t="e">
        <f>VLOOKUP(H482,'2. list used packaging material'!A:D,4,FALSE)</f>
        <v>#N/A</v>
      </c>
      <c r="J482" s="41"/>
      <c r="K482" s="3"/>
      <c r="L482" s="3"/>
      <c r="M482" s="3"/>
      <c r="N482" s="45"/>
      <c r="O482" s="49"/>
      <c r="P482" s="46"/>
      <c r="Q482" s="56" t="e">
        <f>VLOOKUP(P482,'2. list used packaging material'!$A:$D,4,FALSE)</f>
        <v>#N/A</v>
      </c>
      <c r="R482" s="3"/>
      <c r="S482" s="1"/>
      <c r="T482" s="56" t="e">
        <f>VLOOKUP(S482,'2. list used packaging material'!$A:$D,4,FALSE)</f>
        <v>#N/A</v>
      </c>
      <c r="U482" s="3"/>
      <c r="V482" s="1"/>
      <c r="W482" s="56" t="e">
        <f>VLOOKUP(V482,'2. list used packaging material'!$A:$D,4,FALSE)</f>
        <v>#N/A</v>
      </c>
      <c r="X482" s="3"/>
      <c r="Y482" s="1"/>
      <c r="Z482" s="56" t="e">
        <f>VLOOKUP(Y482,'2. list used packaging material'!$A:$D,4,FALSE)</f>
        <v>#N/A</v>
      </c>
      <c r="AA482" s="3"/>
      <c r="AB482" s="3"/>
      <c r="AC482" s="3"/>
      <c r="AD482" s="55"/>
      <c r="AE482" s="1"/>
      <c r="AF482" s="56" t="e">
        <f>VLOOKUP(AE482,'2. list used packaging material'!$A:$D,4,FALSE)</f>
        <v>#N/A</v>
      </c>
      <c r="AG482" s="3"/>
      <c r="AH482" s="1"/>
      <c r="AI482" s="56" t="e">
        <f>VLOOKUP(AH482,'2. list used packaging material'!$A:$D,4,FALSE)</f>
        <v>#N/A</v>
      </c>
      <c r="AJ482" s="3"/>
      <c r="AK482" s="1"/>
      <c r="AL482" s="56" t="e">
        <f>VLOOKUP(AK482,'2. list used packaging material'!$A:$D,4,FALSE)</f>
        <v>#N/A</v>
      </c>
      <c r="AM482" s="3"/>
    </row>
    <row r="483" spans="2:39" x14ac:dyDescent="0.25">
      <c r="B483" s="54"/>
      <c r="C483" s="55"/>
      <c r="D483" s="55"/>
      <c r="E483" s="55"/>
      <c r="F483" s="55"/>
      <c r="G483" s="55"/>
      <c r="H483" s="1"/>
      <c r="I483" s="56" t="e">
        <f>VLOOKUP(H483,'2. list used packaging material'!A:D,4,FALSE)</f>
        <v>#N/A</v>
      </c>
      <c r="J483" s="41"/>
      <c r="K483" s="3"/>
      <c r="L483" s="3"/>
      <c r="M483" s="3"/>
      <c r="N483" s="45"/>
      <c r="O483" s="49"/>
      <c r="P483" s="46"/>
      <c r="Q483" s="56" t="e">
        <f>VLOOKUP(P483,'2. list used packaging material'!$A:$D,4,FALSE)</f>
        <v>#N/A</v>
      </c>
      <c r="R483" s="3"/>
      <c r="S483" s="1"/>
      <c r="T483" s="56" t="e">
        <f>VLOOKUP(S483,'2. list used packaging material'!$A:$D,4,FALSE)</f>
        <v>#N/A</v>
      </c>
      <c r="U483" s="3"/>
      <c r="V483" s="1"/>
      <c r="W483" s="56" t="e">
        <f>VLOOKUP(V483,'2. list used packaging material'!$A:$D,4,FALSE)</f>
        <v>#N/A</v>
      </c>
      <c r="X483" s="3"/>
      <c r="Y483" s="1"/>
      <c r="Z483" s="56" t="e">
        <f>VLOOKUP(Y483,'2. list used packaging material'!$A:$D,4,FALSE)</f>
        <v>#N/A</v>
      </c>
      <c r="AA483" s="3"/>
      <c r="AB483" s="3"/>
      <c r="AC483" s="3"/>
      <c r="AD483" s="55"/>
      <c r="AE483" s="1"/>
      <c r="AF483" s="56" t="e">
        <f>VLOOKUP(AE483,'2. list used packaging material'!$A:$D,4,FALSE)</f>
        <v>#N/A</v>
      </c>
      <c r="AG483" s="3"/>
      <c r="AH483" s="1"/>
      <c r="AI483" s="56" t="e">
        <f>VLOOKUP(AH483,'2. list used packaging material'!$A:$D,4,FALSE)</f>
        <v>#N/A</v>
      </c>
      <c r="AJ483" s="3"/>
      <c r="AK483" s="1"/>
      <c r="AL483" s="56" t="e">
        <f>VLOOKUP(AK483,'2. list used packaging material'!$A:$D,4,FALSE)</f>
        <v>#N/A</v>
      </c>
      <c r="AM483" s="3"/>
    </row>
    <row r="484" spans="2:39" x14ac:dyDescent="0.25">
      <c r="B484" s="54"/>
      <c r="C484" s="55"/>
      <c r="D484" s="55"/>
      <c r="E484" s="55"/>
      <c r="F484" s="55"/>
      <c r="G484" s="55"/>
      <c r="H484" s="1"/>
      <c r="I484" s="56" t="e">
        <f>VLOOKUP(H484,'2. list used packaging material'!A:D,4,FALSE)</f>
        <v>#N/A</v>
      </c>
      <c r="J484" s="41"/>
      <c r="K484" s="3"/>
      <c r="L484" s="3"/>
      <c r="M484" s="3"/>
      <c r="N484" s="45"/>
      <c r="O484" s="49"/>
      <c r="P484" s="46"/>
      <c r="Q484" s="56" t="e">
        <f>VLOOKUP(P484,'2. list used packaging material'!$A:$D,4,FALSE)</f>
        <v>#N/A</v>
      </c>
      <c r="R484" s="3"/>
      <c r="S484" s="1"/>
      <c r="T484" s="56" t="e">
        <f>VLOOKUP(S484,'2. list used packaging material'!$A:$D,4,FALSE)</f>
        <v>#N/A</v>
      </c>
      <c r="U484" s="3"/>
      <c r="V484" s="1"/>
      <c r="W484" s="56" t="e">
        <f>VLOOKUP(V484,'2. list used packaging material'!$A:$D,4,FALSE)</f>
        <v>#N/A</v>
      </c>
      <c r="X484" s="3"/>
      <c r="Y484" s="1"/>
      <c r="Z484" s="56" t="e">
        <f>VLOOKUP(Y484,'2. list used packaging material'!$A:$D,4,FALSE)</f>
        <v>#N/A</v>
      </c>
      <c r="AA484" s="3"/>
      <c r="AB484" s="3"/>
      <c r="AC484" s="3"/>
      <c r="AD484" s="55"/>
      <c r="AE484" s="1"/>
      <c r="AF484" s="56" t="e">
        <f>VLOOKUP(AE484,'2. list used packaging material'!$A:$D,4,FALSE)</f>
        <v>#N/A</v>
      </c>
      <c r="AG484" s="3"/>
      <c r="AH484" s="1"/>
      <c r="AI484" s="56" t="e">
        <f>VLOOKUP(AH484,'2. list used packaging material'!$A:$D,4,FALSE)</f>
        <v>#N/A</v>
      </c>
      <c r="AJ484" s="3"/>
      <c r="AK484" s="1"/>
      <c r="AL484" s="56" t="e">
        <f>VLOOKUP(AK484,'2. list used packaging material'!$A:$D,4,FALSE)</f>
        <v>#N/A</v>
      </c>
      <c r="AM484" s="3"/>
    </row>
    <row r="485" spans="2:39" x14ac:dyDescent="0.25">
      <c r="B485" s="54"/>
      <c r="C485" s="55"/>
      <c r="D485" s="55"/>
      <c r="E485" s="55"/>
      <c r="F485" s="55"/>
      <c r="G485" s="55"/>
      <c r="H485" s="1"/>
      <c r="I485" s="56" t="e">
        <f>VLOOKUP(H485,'2. list used packaging material'!A:D,4,FALSE)</f>
        <v>#N/A</v>
      </c>
      <c r="J485" s="41"/>
      <c r="K485" s="3"/>
      <c r="L485" s="3"/>
      <c r="M485" s="3"/>
      <c r="N485" s="45"/>
      <c r="O485" s="49"/>
      <c r="P485" s="46"/>
      <c r="Q485" s="56" t="e">
        <f>VLOOKUP(P485,'2. list used packaging material'!$A:$D,4,FALSE)</f>
        <v>#N/A</v>
      </c>
      <c r="R485" s="3"/>
      <c r="S485" s="1"/>
      <c r="T485" s="56" t="e">
        <f>VLOOKUP(S485,'2. list used packaging material'!$A:$D,4,FALSE)</f>
        <v>#N/A</v>
      </c>
      <c r="U485" s="3"/>
      <c r="V485" s="1"/>
      <c r="W485" s="56" t="e">
        <f>VLOOKUP(V485,'2. list used packaging material'!$A:$D,4,FALSE)</f>
        <v>#N/A</v>
      </c>
      <c r="X485" s="3"/>
      <c r="Y485" s="1"/>
      <c r="Z485" s="56" t="e">
        <f>VLOOKUP(Y485,'2. list used packaging material'!$A:$D,4,FALSE)</f>
        <v>#N/A</v>
      </c>
      <c r="AA485" s="3"/>
      <c r="AB485" s="3"/>
      <c r="AC485" s="3"/>
      <c r="AD485" s="55"/>
      <c r="AE485" s="1"/>
      <c r="AF485" s="56" t="e">
        <f>VLOOKUP(AE485,'2. list used packaging material'!$A:$D,4,FALSE)</f>
        <v>#N/A</v>
      </c>
      <c r="AG485" s="3"/>
      <c r="AH485" s="1"/>
      <c r="AI485" s="56" t="e">
        <f>VLOOKUP(AH485,'2. list used packaging material'!$A:$D,4,FALSE)</f>
        <v>#N/A</v>
      </c>
      <c r="AJ485" s="3"/>
      <c r="AK485" s="1"/>
      <c r="AL485" s="56" t="e">
        <f>VLOOKUP(AK485,'2. list used packaging material'!$A:$D,4,FALSE)</f>
        <v>#N/A</v>
      </c>
      <c r="AM485" s="3"/>
    </row>
    <row r="486" spans="2:39" x14ac:dyDescent="0.25">
      <c r="B486" s="54"/>
      <c r="C486" s="55"/>
      <c r="D486" s="55"/>
      <c r="E486" s="55"/>
      <c r="F486" s="55"/>
      <c r="G486" s="55"/>
      <c r="H486" s="1"/>
      <c r="I486" s="56" t="e">
        <f>VLOOKUP(H486,'2. list used packaging material'!A:D,4,FALSE)</f>
        <v>#N/A</v>
      </c>
      <c r="J486" s="41"/>
      <c r="K486" s="3"/>
      <c r="L486" s="3"/>
      <c r="M486" s="3"/>
      <c r="N486" s="45"/>
      <c r="O486" s="49"/>
      <c r="P486" s="46"/>
      <c r="Q486" s="56" t="e">
        <f>VLOOKUP(P486,'2. list used packaging material'!$A:$D,4,FALSE)</f>
        <v>#N/A</v>
      </c>
      <c r="R486" s="3"/>
      <c r="S486" s="1"/>
      <c r="T486" s="56" t="e">
        <f>VLOOKUP(S486,'2. list used packaging material'!$A:$D,4,FALSE)</f>
        <v>#N/A</v>
      </c>
      <c r="U486" s="3"/>
      <c r="V486" s="1"/>
      <c r="W486" s="56" t="e">
        <f>VLOOKUP(V486,'2. list used packaging material'!$A:$D,4,FALSE)</f>
        <v>#N/A</v>
      </c>
      <c r="X486" s="3"/>
      <c r="Y486" s="1"/>
      <c r="Z486" s="56" t="e">
        <f>VLOOKUP(Y486,'2. list used packaging material'!$A:$D,4,FALSE)</f>
        <v>#N/A</v>
      </c>
      <c r="AA486" s="3"/>
      <c r="AB486" s="3"/>
      <c r="AC486" s="3"/>
      <c r="AD486" s="55"/>
      <c r="AE486" s="1"/>
      <c r="AF486" s="56" t="e">
        <f>VLOOKUP(AE486,'2. list used packaging material'!$A:$D,4,FALSE)</f>
        <v>#N/A</v>
      </c>
      <c r="AG486" s="3"/>
      <c r="AH486" s="1"/>
      <c r="AI486" s="56" t="e">
        <f>VLOOKUP(AH486,'2. list used packaging material'!$A:$D,4,FALSE)</f>
        <v>#N/A</v>
      </c>
      <c r="AJ486" s="3"/>
      <c r="AK486" s="1"/>
      <c r="AL486" s="56" t="e">
        <f>VLOOKUP(AK486,'2. list used packaging material'!$A:$D,4,FALSE)</f>
        <v>#N/A</v>
      </c>
      <c r="AM486" s="3"/>
    </row>
    <row r="487" spans="2:39" x14ac:dyDescent="0.25">
      <c r="B487" s="54"/>
      <c r="C487" s="55"/>
      <c r="D487" s="55"/>
      <c r="E487" s="55"/>
      <c r="F487" s="55"/>
      <c r="G487" s="55"/>
      <c r="H487" s="1"/>
      <c r="I487" s="56" t="e">
        <f>VLOOKUP(H487,'2. list used packaging material'!A:D,4,FALSE)</f>
        <v>#N/A</v>
      </c>
      <c r="J487" s="41"/>
      <c r="K487" s="3"/>
      <c r="L487" s="3"/>
      <c r="M487" s="3"/>
      <c r="N487" s="45"/>
      <c r="O487" s="49"/>
      <c r="P487" s="46"/>
      <c r="Q487" s="56" t="e">
        <f>VLOOKUP(P487,'2. list used packaging material'!$A:$D,4,FALSE)</f>
        <v>#N/A</v>
      </c>
      <c r="R487" s="3"/>
      <c r="S487" s="1"/>
      <c r="T487" s="56" t="e">
        <f>VLOOKUP(S487,'2. list used packaging material'!$A:$D,4,FALSE)</f>
        <v>#N/A</v>
      </c>
      <c r="U487" s="3"/>
      <c r="V487" s="1"/>
      <c r="W487" s="56" t="e">
        <f>VLOOKUP(V487,'2. list used packaging material'!$A:$D,4,FALSE)</f>
        <v>#N/A</v>
      </c>
      <c r="X487" s="3"/>
      <c r="Y487" s="1"/>
      <c r="Z487" s="56" t="e">
        <f>VLOOKUP(Y487,'2. list used packaging material'!$A:$D,4,FALSE)</f>
        <v>#N/A</v>
      </c>
      <c r="AA487" s="3"/>
      <c r="AB487" s="3"/>
      <c r="AC487" s="3"/>
      <c r="AD487" s="55"/>
      <c r="AE487" s="1"/>
      <c r="AF487" s="56" t="e">
        <f>VLOOKUP(AE487,'2. list used packaging material'!$A:$D,4,FALSE)</f>
        <v>#N/A</v>
      </c>
      <c r="AG487" s="3"/>
      <c r="AH487" s="1"/>
      <c r="AI487" s="56" t="e">
        <f>VLOOKUP(AH487,'2. list used packaging material'!$A:$D,4,FALSE)</f>
        <v>#N/A</v>
      </c>
      <c r="AJ487" s="3"/>
      <c r="AK487" s="1"/>
      <c r="AL487" s="56" t="e">
        <f>VLOOKUP(AK487,'2. list used packaging material'!$A:$D,4,FALSE)</f>
        <v>#N/A</v>
      </c>
      <c r="AM487" s="3"/>
    </row>
    <row r="488" spans="2:39" x14ac:dyDescent="0.25">
      <c r="B488" s="54"/>
      <c r="C488" s="55"/>
      <c r="D488" s="55"/>
      <c r="E488" s="55"/>
      <c r="F488" s="55"/>
      <c r="G488" s="55"/>
      <c r="H488" s="1"/>
      <c r="I488" s="56" t="e">
        <f>VLOOKUP(H488,'2. list used packaging material'!A:D,4,FALSE)</f>
        <v>#N/A</v>
      </c>
      <c r="J488" s="41"/>
      <c r="K488" s="3"/>
      <c r="L488" s="3"/>
      <c r="M488" s="3"/>
      <c r="N488" s="45"/>
      <c r="O488" s="49"/>
      <c r="P488" s="46"/>
      <c r="Q488" s="56" t="e">
        <f>VLOOKUP(P488,'2. list used packaging material'!$A:$D,4,FALSE)</f>
        <v>#N/A</v>
      </c>
      <c r="R488" s="3"/>
      <c r="S488" s="1"/>
      <c r="T488" s="56" t="e">
        <f>VLOOKUP(S488,'2. list used packaging material'!$A:$D,4,FALSE)</f>
        <v>#N/A</v>
      </c>
      <c r="U488" s="3"/>
      <c r="V488" s="1"/>
      <c r="W488" s="56" t="e">
        <f>VLOOKUP(V488,'2. list used packaging material'!$A:$D,4,FALSE)</f>
        <v>#N/A</v>
      </c>
      <c r="X488" s="3"/>
      <c r="Y488" s="1"/>
      <c r="Z488" s="56" t="e">
        <f>VLOOKUP(Y488,'2. list used packaging material'!$A:$D,4,FALSE)</f>
        <v>#N/A</v>
      </c>
      <c r="AA488" s="3"/>
      <c r="AB488" s="3"/>
      <c r="AC488" s="3"/>
      <c r="AD488" s="55"/>
      <c r="AE488" s="1"/>
      <c r="AF488" s="56" t="e">
        <f>VLOOKUP(AE488,'2. list used packaging material'!$A:$D,4,FALSE)</f>
        <v>#N/A</v>
      </c>
      <c r="AG488" s="3"/>
      <c r="AH488" s="1"/>
      <c r="AI488" s="56" t="e">
        <f>VLOOKUP(AH488,'2. list used packaging material'!$A:$D,4,FALSE)</f>
        <v>#N/A</v>
      </c>
      <c r="AJ488" s="3"/>
      <c r="AK488" s="1"/>
      <c r="AL488" s="56" t="e">
        <f>VLOOKUP(AK488,'2. list used packaging material'!$A:$D,4,FALSE)</f>
        <v>#N/A</v>
      </c>
      <c r="AM488" s="3"/>
    </row>
    <row r="489" spans="2:39" x14ac:dyDescent="0.25">
      <c r="B489" s="54"/>
      <c r="C489" s="55"/>
      <c r="D489" s="55"/>
      <c r="E489" s="55"/>
      <c r="F489" s="55"/>
      <c r="G489" s="55"/>
      <c r="H489" s="1"/>
      <c r="I489" s="56" t="e">
        <f>VLOOKUP(H489,'2. list used packaging material'!A:D,4,FALSE)</f>
        <v>#N/A</v>
      </c>
      <c r="J489" s="41"/>
      <c r="K489" s="3"/>
      <c r="L489" s="3"/>
      <c r="M489" s="3"/>
      <c r="N489" s="45"/>
      <c r="O489" s="49"/>
      <c r="P489" s="46"/>
      <c r="Q489" s="56" t="e">
        <f>VLOOKUP(P489,'2. list used packaging material'!$A:$D,4,FALSE)</f>
        <v>#N/A</v>
      </c>
      <c r="R489" s="3"/>
      <c r="S489" s="1"/>
      <c r="T489" s="56" t="e">
        <f>VLOOKUP(S489,'2. list used packaging material'!$A:$D,4,FALSE)</f>
        <v>#N/A</v>
      </c>
      <c r="U489" s="3"/>
      <c r="V489" s="1"/>
      <c r="W489" s="56" t="e">
        <f>VLOOKUP(V489,'2. list used packaging material'!$A:$D,4,FALSE)</f>
        <v>#N/A</v>
      </c>
      <c r="X489" s="3"/>
      <c r="Y489" s="1"/>
      <c r="Z489" s="56" t="e">
        <f>VLOOKUP(Y489,'2. list used packaging material'!$A:$D,4,FALSE)</f>
        <v>#N/A</v>
      </c>
      <c r="AA489" s="3"/>
      <c r="AB489" s="3"/>
      <c r="AC489" s="3"/>
      <c r="AD489" s="55"/>
      <c r="AE489" s="1"/>
      <c r="AF489" s="56" t="e">
        <f>VLOOKUP(AE489,'2. list used packaging material'!$A:$D,4,FALSE)</f>
        <v>#N/A</v>
      </c>
      <c r="AG489" s="3"/>
      <c r="AH489" s="1"/>
      <c r="AI489" s="56" t="e">
        <f>VLOOKUP(AH489,'2. list used packaging material'!$A:$D,4,FALSE)</f>
        <v>#N/A</v>
      </c>
      <c r="AJ489" s="3"/>
      <c r="AK489" s="1"/>
      <c r="AL489" s="56" t="e">
        <f>VLOOKUP(AK489,'2. list used packaging material'!$A:$D,4,FALSE)</f>
        <v>#N/A</v>
      </c>
      <c r="AM489" s="3"/>
    </row>
    <row r="490" spans="2:39" x14ac:dyDescent="0.25">
      <c r="B490" s="54"/>
      <c r="C490" s="55"/>
      <c r="D490" s="55"/>
      <c r="E490" s="55"/>
      <c r="F490" s="55"/>
      <c r="G490" s="55"/>
      <c r="H490" s="1"/>
      <c r="I490" s="56" t="e">
        <f>VLOOKUP(H490,'2. list used packaging material'!A:D,4,FALSE)</f>
        <v>#N/A</v>
      </c>
      <c r="J490" s="41"/>
      <c r="K490" s="3"/>
      <c r="L490" s="3"/>
      <c r="M490" s="3"/>
      <c r="N490" s="45"/>
      <c r="O490" s="49"/>
      <c r="P490" s="46"/>
      <c r="Q490" s="56" t="e">
        <f>VLOOKUP(P490,'2. list used packaging material'!$A:$D,4,FALSE)</f>
        <v>#N/A</v>
      </c>
      <c r="R490" s="3"/>
      <c r="S490" s="1"/>
      <c r="T490" s="56" t="e">
        <f>VLOOKUP(S490,'2. list used packaging material'!$A:$D,4,FALSE)</f>
        <v>#N/A</v>
      </c>
      <c r="U490" s="3"/>
      <c r="V490" s="1"/>
      <c r="W490" s="56" t="e">
        <f>VLOOKUP(V490,'2. list used packaging material'!$A:$D,4,FALSE)</f>
        <v>#N/A</v>
      </c>
      <c r="X490" s="3"/>
      <c r="Y490" s="1"/>
      <c r="Z490" s="56" t="e">
        <f>VLOOKUP(Y490,'2. list used packaging material'!$A:$D,4,FALSE)</f>
        <v>#N/A</v>
      </c>
      <c r="AA490" s="3"/>
      <c r="AB490" s="3"/>
      <c r="AC490" s="3"/>
      <c r="AD490" s="55"/>
      <c r="AE490" s="1"/>
      <c r="AF490" s="56" t="e">
        <f>VLOOKUP(AE490,'2. list used packaging material'!$A:$D,4,FALSE)</f>
        <v>#N/A</v>
      </c>
      <c r="AG490" s="3"/>
      <c r="AH490" s="1"/>
      <c r="AI490" s="56" t="e">
        <f>VLOOKUP(AH490,'2. list used packaging material'!$A:$D,4,FALSE)</f>
        <v>#N/A</v>
      </c>
      <c r="AJ490" s="3"/>
      <c r="AK490" s="1"/>
      <c r="AL490" s="56" t="e">
        <f>VLOOKUP(AK490,'2. list used packaging material'!$A:$D,4,FALSE)</f>
        <v>#N/A</v>
      </c>
      <c r="AM490" s="3"/>
    </row>
    <row r="491" spans="2:39" x14ac:dyDescent="0.25">
      <c r="B491" s="54"/>
      <c r="C491" s="55"/>
      <c r="D491" s="55"/>
      <c r="E491" s="55"/>
      <c r="F491" s="55"/>
      <c r="G491" s="55"/>
      <c r="H491" s="1"/>
      <c r="I491" s="56" t="e">
        <f>VLOOKUP(H491,'2. list used packaging material'!A:D,4,FALSE)</f>
        <v>#N/A</v>
      </c>
      <c r="J491" s="41"/>
      <c r="K491" s="3"/>
      <c r="L491" s="3"/>
      <c r="M491" s="3"/>
      <c r="N491" s="45"/>
      <c r="O491" s="49"/>
      <c r="P491" s="46"/>
      <c r="Q491" s="56" t="e">
        <f>VLOOKUP(P491,'2. list used packaging material'!$A:$D,4,FALSE)</f>
        <v>#N/A</v>
      </c>
      <c r="R491" s="3"/>
      <c r="S491" s="1"/>
      <c r="T491" s="56" t="e">
        <f>VLOOKUP(S491,'2. list used packaging material'!$A:$D,4,FALSE)</f>
        <v>#N/A</v>
      </c>
      <c r="U491" s="3"/>
      <c r="V491" s="1"/>
      <c r="W491" s="56" t="e">
        <f>VLOOKUP(V491,'2. list used packaging material'!$A:$D,4,FALSE)</f>
        <v>#N/A</v>
      </c>
      <c r="X491" s="3"/>
      <c r="Y491" s="1"/>
      <c r="Z491" s="56" t="e">
        <f>VLOOKUP(Y491,'2. list used packaging material'!$A:$D,4,FALSE)</f>
        <v>#N/A</v>
      </c>
      <c r="AA491" s="3"/>
      <c r="AB491" s="3"/>
      <c r="AC491" s="3"/>
      <c r="AD491" s="55"/>
      <c r="AE491" s="1"/>
      <c r="AF491" s="56" t="e">
        <f>VLOOKUP(AE491,'2. list used packaging material'!$A:$D,4,FALSE)</f>
        <v>#N/A</v>
      </c>
      <c r="AG491" s="3"/>
      <c r="AH491" s="1"/>
      <c r="AI491" s="56" t="e">
        <f>VLOOKUP(AH491,'2. list used packaging material'!$A:$D,4,FALSE)</f>
        <v>#N/A</v>
      </c>
      <c r="AJ491" s="3"/>
      <c r="AK491" s="1"/>
      <c r="AL491" s="56" t="e">
        <f>VLOOKUP(AK491,'2. list used packaging material'!$A:$D,4,FALSE)</f>
        <v>#N/A</v>
      </c>
      <c r="AM491" s="3"/>
    </row>
    <row r="492" spans="2:39" x14ac:dyDescent="0.25">
      <c r="B492" s="54"/>
      <c r="C492" s="55"/>
      <c r="D492" s="55"/>
      <c r="E492" s="55"/>
      <c r="F492" s="55"/>
      <c r="G492" s="55"/>
      <c r="H492" s="1"/>
      <c r="I492" s="56" t="e">
        <f>VLOOKUP(H492,'2. list used packaging material'!A:D,4,FALSE)</f>
        <v>#N/A</v>
      </c>
      <c r="J492" s="41"/>
      <c r="K492" s="3"/>
      <c r="L492" s="3"/>
      <c r="M492" s="3"/>
      <c r="N492" s="45"/>
      <c r="O492" s="49"/>
      <c r="P492" s="46"/>
      <c r="Q492" s="56" t="e">
        <f>VLOOKUP(P492,'2. list used packaging material'!$A:$D,4,FALSE)</f>
        <v>#N/A</v>
      </c>
      <c r="R492" s="3"/>
      <c r="S492" s="1"/>
      <c r="T492" s="56" t="e">
        <f>VLOOKUP(S492,'2. list used packaging material'!$A:$D,4,FALSE)</f>
        <v>#N/A</v>
      </c>
      <c r="U492" s="3"/>
      <c r="V492" s="1"/>
      <c r="W492" s="56" t="e">
        <f>VLOOKUP(V492,'2. list used packaging material'!$A:$D,4,FALSE)</f>
        <v>#N/A</v>
      </c>
      <c r="X492" s="3"/>
      <c r="Y492" s="1"/>
      <c r="Z492" s="56" t="e">
        <f>VLOOKUP(Y492,'2. list used packaging material'!$A:$D,4,FALSE)</f>
        <v>#N/A</v>
      </c>
      <c r="AA492" s="3"/>
      <c r="AB492" s="3"/>
      <c r="AC492" s="3"/>
      <c r="AD492" s="55"/>
      <c r="AE492" s="1"/>
      <c r="AF492" s="56" t="e">
        <f>VLOOKUP(AE492,'2. list used packaging material'!$A:$D,4,FALSE)</f>
        <v>#N/A</v>
      </c>
      <c r="AG492" s="3"/>
      <c r="AH492" s="1"/>
      <c r="AI492" s="56" t="e">
        <f>VLOOKUP(AH492,'2. list used packaging material'!$A:$D,4,FALSE)</f>
        <v>#N/A</v>
      </c>
      <c r="AJ492" s="3"/>
      <c r="AK492" s="1"/>
      <c r="AL492" s="56" t="e">
        <f>VLOOKUP(AK492,'2. list used packaging material'!$A:$D,4,FALSE)</f>
        <v>#N/A</v>
      </c>
      <c r="AM492" s="3"/>
    </row>
    <row r="493" spans="2:39" x14ac:dyDescent="0.25">
      <c r="B493" s="54"/>
      <c r="C493" s="55"/>
      <c r="D493" s="55"/>
      <c r="E493" s="55"/>
      <c r="F493" s="55"/>
      <c r="G493" s="55"/>
      <c r="H493" s="1"/>
      <c r="I493" s="56" t="e">
        <f>VLOOKUP(H493,'2. list used packaging material'!A:D,4,FALSE)</f>
        <v>#N/A</v>
      </c>
      <c r="J493" s="41"/>
      <c r="K493" s="3"/>
      <c r="L493" s="3"/>
      <c r="M493" s="3"/>
      <c r="N493" s="45"/>
      <c r="O493" s="49"/>
      <c r="P493" s="46"/>
      <c r="Q493" s="56" t="e">
        <f>VLOOKUP(P493,'2. list used packaging material'!$A:$D,4,FALSE)</f>
        <v>#N/A</v>
      </c>
      <c r="R493" s="3"/>
      <c r="S493" s="1"/>
      <c r="T493" s="56" t="e">
        <f>VLOOKUP(S493,'2. list used packaging material'!$A:$D,4,FALSE)</f>
        <v>#N/A</v>
      </c>
      <c r="U493" s="3"/>
      <c r="V493" s="1"/>
      <c r="W493" s="56" t="e">
        <f>VLOOKUP(V493,'2. list used packaging material'!$A:$D,4,FALSE)</f>
        <v>#N/A</v>
      </c>
      <c r="X493" s="3"/>
      <c r="Y493" s="1"/>
      <c r="Z493" s="56" t="e">
        <f>VLOOKUP(Y493,'2. list used packaging material'!$A:$D,4,FALSE)</f>
        <v>#N/A</v>
      </c>
      <c r="AA493" s="3"/>
      <c r="AB493" s="3"/>
      <c r="AC493" s="3"/>
      <c r="AD493" s="55"/>
      <c r="AE493" s="1"/>
      <c r="AF493" s="56" t="e">
        <f>VLOOKUP(AE493,'2. list used packaging material'!$A:$D,4,FALSE)</f>
        <v>#N/A</v>
      </c>
      <c r="AG493" s="3"/>
      <c r="AH493" s="1"/>
      <c r="AI493" s="56" t="e">
        <f>VLOOKUP(AH493,'2. list used packaging material'!$A:$D,4,FALSE)</f>
        <v>#N/A</v>
      </c>
      <c r="AJ493" s="3"/>
      <c r="AK493" s="1"/>
      <c r="AL493" s="56" t="e">
        <f>VLOOKUP(AK493,'2. list used packaging material'!$A:$D,4,FALSE)</f>
        <v>#N/A</v>
      </c>
      <c r="AM493" s="3"/>
    </row>
    <row r="494" spans="2:39" x14ac:dyDescent="0.25">
      <c r="B494" s="54"/>
      <c r="C494" s="55"/>
      <c r="D494" s="55"/>
      <c r="E494" s="55"/>
      <c r="F494" s="55"/>
      <c r="G494" s="55"/>
      <c r="H494" s="1"/>
      <c r="I494" s="56" t="e">
        <f>VLOOKUP(H494,'2. list used packaging material'!A:D,4,FALSE)</f>
        <v>#N/A</v>
      </c>
      <c r="J494" s="41"/>
      <c r="K494" s="3"/>
      <c r="L494" s="3"/>
      <c r="M494" s="3"/>
      <c r="N494" s="45"/>
      <c r="O494" s="49"/>
      <c r="P494" s="46"/>
      <c r="Q494" s="56" t="e">
        <f>VLOOKUP(P494,'2. list used packaging material'!$A:$D,4,FALSE)</f>
        <v>#N/A</v>
      </c>
      <c r="R494" s="3"/>
      <c r="S494" s="1"/>
      <c r="T494" s="56" t="e">
        <f>VLOOKUP(S494,'2. list used packaging material'!$A:$D,4,FALSE)</f>
        <v>#N/A</v>
      </c>
      <c r="U494" s="3"/>
      <c r="V494" s="1"/>
      <c r="W494" s="56" t="e">
        <f>VLOOKUP(V494,'2. list used packaging material'!$A:$D,4,FALSE)</f>
        <v>#N/A</v>
      </c>
      <c r="X494" s="3"/>
      <c r="Y494" s="1"/>
      <c r="Z494" s="56" t="e">
        <f>VLOOKUP(Y494,'2. list used packaging material'!$A:$D,4,FALSE)</f>
        <v>#N/A</v>
      </c>
      <c r="AA494" s="3"/>
      <c r="AB494" s="3"/>
      <c r="AC494" s="3"/>
      <c r="AD494" s="55"/>
      <c r="AE494" s="1"/>
      <c r="AF494" s="56" t="e">
        <f>VLOOKUP(AE494,'2. list used packaging material'!$A:$D,4,FALSE)</f>
        <v>#N/A</v>
      </c>
      <c r="AG494" s="3"/>
      <c r="AH494" s="1"/>
      <c r="AI494" s="56" t="e">
        <f>VLOOKUP(AH494,'2. list used packaging material'!$A:$D,4,FALSE)</f>
        <v>#N/A</v>
      </c>
      <c r="AJ494" s="3"/>
      <c r="AK494" s="1"/>
      <c r="AL494" s="56" t="e">
        <f>VLOOKUP(AK494,'2. list used packaging material'!$A:$D,4,FALSE)</f>
        <v>#N/A</v>
      </c>
      <c r="AM494" s="3"/>
    </row>
    <row r="495" spans="2:39" x14ac:dyDescent="0.25">
      <c r="B495" s="54"/>
      <c r="C495" s="55"/>
      <c r="D495" s="55"/>
      <c r="E495" s="55"/>
      <c r="F495" s="55"/>
      <c r="G495" s="55"/>
      <c r="H495" s="1"/>
      <c r="I495" s="56" t="e">
        <f>VLOOKUP(H495,'2. list used packaging material'!A:D,4,FALSE)</f>
        <v>#N/A</v>
      </c>
      <c r="J495" s="41"/>
      <c r="K495" s="3"/>
      <c r="L495" s="3"/>
      <c r="M495" s="3"/>
      <c r="N495" s="45"/>
      <c r="O495" s="49"/>
      <c r="P495" s="46"/>
      <c r="Q495" s="56" t="e">
        <f>VLOOKUP(P495,'2. list used packaging material'!$A:$D,4,FALSE)</f>
        <v>#N/A</v>
      </c>
      <c r="R495" s="3"/>
      <c r="S495" s="1"/>
      <c r="T495" s="56" t="e">
        <f>VLOOKUP(S495,'2. list used packaging material'!$A:$D,4,FALSE)</f>
        <v>#N/A</v>
      </c>
      <c r="U495" s="3"/>
      <c r="V495" s="1"/>
      <c r="W495" s="56" t="e">
        <f>VLOOKUP(V495,'2. list used packaging material'!$A:$D,4,FALSE)</f>
        <v>#N/A</v>
      </c>
      <c r="X495" s="3"/>
      <c r="Y495" s="1"/>
      <c r="Z495" s="56" t="e">
        <f>VLOOKUP(Y495,'2. list used packaging material'!$A:$D,4,FALSE)</f>
        <v>#N/A</v>
      </c>
      <c r="AA495" s="3"/>
      <c r="AB495" s="3"/>
      <c r="AC495" s="3"/>
      <c r="AD495" s="55"/>
      <c r="AE495" s="1"/>
      <c r="AF495" s="56" t="e">
        <f>VLOOKUP(AE495,'2. list used packaging material'!$A:$D,4,FALSE)</f>
        <v>#N/A</v>
      </c>
      <c r="AG495" s="3"/>
      <c r="AH495" s="1"/>
      <c r="AI495" s="56" t="e">
        <f>VLOOKUP(AH495,'2. list used packaging material'!$A:$D,4,FALSE)</f>
        <v>#N/A</v>
      </c>
      <c r="AJ495" s="3"/>
      <c r="AK495" s="1"/>
      <c r="AL495" s="56" t="e">
        <f>VLOOKUP(AK495,'2. list used packaging material'!$A:$D,4,FALSE)</f>
        <v>#N/A</v>
      </c>
      <c r="AM495" s="3"/>
    </row>
    <row r="496" spans="2:39" x14ac:dyDescent="0.25">
      <c r="B496" s="54"/>
      <c r="C496" s="55"/>
      <c r="D496" s="55"/>
      <c r="E496" s="55"/>
      <c r="F496" s="55"/>
      <c r="G496" s="55"/>
      <c r="H496" s="1"/>
      <c r="I496" s="56" t="e">
        <f>VLOOKUP(H496,'2. list used packaging material'!A:D,4,FALSE)</f>
        <v>#N/A</v>
      </c>
      <c r="J496" s="41"/>
      <c r="K496" s="3"/>
      <c r="L496" s="3"/>
      <c r="M496" s="3"/>
      <c r="N496" s="45"/>
      <c r="O496" s="49"/>
      <c r="P496" s="46"/>
      <c r="Q496" s="56" t="e">
        <f>VLOOKUP(P496,'2. list used packaging material'!$A:$D,4,FALSE)</f>
        <v>#N/A</v>
      </c>
      <c r="R496" s="3"/>
      <c r="S496" s="1"/>
      <c r="T496" s="56" t="e">
        <f>VLOOKUP(S496,'2. list used packaging material'!$A:$D,4,FALSE)</f>
        <v>#N/A</v>
      </c>
      <c r="U496" s="3"/>
      <c r="V496" s="1"/>
      <c r="W496" s="56" t="e">
        <f>VLOOKUP(V496,'2. list used packaging material'!$A:$D,4,FALSE)</f>
        <v>#N/A</v>
      </c>
      <c r="X496" s="3"/>
      <c r="Y496" s="1"/>
      <c r="Z496" s="56" t="e">
        <f>VLOOKUP(Y496,'2. list used packaging material'!$A:$D,4,FALSE)</f>
        <v>#N/A</v>
      </c>
      <c r="AA496" s="3"/>
      <c r="AB496" s="3"/>
      <c r="AC496" s="3"/>
      <c r="AD496" s="55"/>
      <c r="AE496" s="1"/>
      <c r="AF496" s="56" t="e">
        <f>VLOOKUP(AE496,'2. list used packaging material'!$A:$D,4,FALSE)</f>
        <v>#N/A</v>
      </c>
      <c r="AG496" s="3"/>
      <c r="AH496" s="1"/>
      <c r="AI496" s="56" t="e">
        <f>VLOOKUP(AH496,'2. list used packaging material'!$A:$D,4,FALSE)</f>
        <v>#N/A</v>
      </c>
      <c r="AJ496" s="3"/>
      <c r="AK496" s="1"/>
      <c r="AL496" s="56" t="e">
        <f>VLOOKUP(AK496,'2. list used packaging material'!$A:$D,4,FALSE)</f>
        <v>#N/A</v>
      </c>
      <c r="AM496" s="3"/>
    </row>
    <row r="497" spans="2:39" x14ac:dyDescent="0.25">
      <c r="B497" s="54"/>
      <c r="C497" s="55"/>
      <c r="D497" s="55">
        <v>6</v>
      </c>
      <c r="E497" s="55"/>
      <c r="F497" s="55"/>
      <c r="G497" s="55"/>
      <c r="H497" s="1" t="s">
        <v>15</v>
      </c>
      <c r="I497" s="56" t="str">
        <f>VLOOKUP(H497,'2. list used packaging material'!A:D,4,FALSE)</f>
        <v>SLC P-14-R3215-2 RAL 9011 graphite black-Schaeffler Group-300X200X147, polypropylene, 20-14-02-90</v>
      </c>
      <c r="J497" s="41"/>
      <c r="K497" s="3"/>
      <c r="L497" s="3"/>
      <c r="M497" s="3"/>
      <c r="N497" s="45"/>
      <c r="O497" s="49"/>
      <c r="P497" s="46"/>
      <c r="Q497" s="56" t="e">
        <f>VLOOKUP(P497,'2. list used packaging material'!$A:$D,4,FALSE)</f>
        <v>#N/A</v>
      </c>
      <c r="R497" s="3"/>
      <c r="S497" s="1"/>
      <c r="T497" s="56" t="e">
        <f>VLOOKUP(S497,'2. list used packaging material'!$A:$D,4,FALSE)</f>
        <v>#N/A</v>
      </c>
      <c r="U497" s="3"/>
      <c r="V497" s="1"/>
      <c r="W497" s="56" t="e">
        <f>VLOOKUP(V497,'2. list used packaging material'!$A:$D,4,FALSE)</f>
        <v>#N/A</v>
      </c>
      <c r="X497" s="3"/>
      <c r="Y497" s="1"/>
      <c r="Z497" s="56" t="e">
        <f>VLOOKUP(Y497,'2. list used packaging material'!$A:$D,4,FALSE)</f>
        <v>#N/A</v>
      </c>
      <c r="AA497" s="3"/>
      <c r="AB497" s="3"/>
      <c r="AC497" s="3"/>
      <c r="AD497" s="55"/>
      <c r="AE497" s="1"/>
      <c r="AF497" s="56" t="e">
        <f>VLOOKUP(AE497,'2. list used packaging material'!$A:$D,4,FALSE)</f>
        <v>#N/A</v>
      </c>
      <c r="AG497" s="3"/>
      <c r="AH497" s="1"/>
      <c r="AI497" s="56" t="e">
        <f>VLOOKUP(AH497,'2. list used packaging material'!$A:$D,4,FALSE)</f>
        <v>#N/A</v>
      </c>
      <c r="AJ497" s="3"/>
      <c r="AK497" s="1"/>
      <c r="AL497" s="56" t="e">
        <f>VLOOKUP(AK497,'2. list used packaging material'!$A:$D,4,FALSE)</f>
        <v>#N/A</v>
      </c>
      <c r="AM497" s="3"/>
    </row>
    <row r="498" spans="2:39" x14ac:dyDescent="0.25">
      <c r="B498" s="54"/>
      <c r="C498" s="55"/>
      <c r="D498" s="55"/>
      <c r="E498" s="55"/>
      <c r="F498" s="55"/>
      <c r="G498" s="55"/>
      <c r="H498" s="1"/>
      <c r="I498" s="56" t="e">
        <f>VLOOKUP(H498,'2. list used packaging material'!A:D,4,FALSE)</f>
        <v>#N/A</v>
      </c>
      <c r="J498" s="41"/>
      <c r="K498" s="3"/>
      <c r="L498" s="3"/>
      <c r="M498" s="3"/>
      <c r="N498" s="45"/>
      <c r="O498" s="49"/>
      <c r="P498" s="46"/>
      <c r="Q498" s="56" t="e">
        <f>VLOOKUP(P498,'2. list used packaging material'!$A:$D,4,FALSE)</f>
        <v>#N/A</v>
      </c>
      <c r="R498" s="3"/>
      <c r="S498" s="1"/>
      <c r="T498" s="56" t="e">
        <f>VLOOKUP(S498,'2. list used packaging material'!$A:$D,4,FALSE)</f>
        <v>#N/A</v>
      </c>
      <c r="U498" s="3"/>
      <c r="V498" s="1"/>
      <c r="W498" s="56" t="e">
        <f>VLOOKUP(V498,'2. list used packaging material'!$A:$D,4,FALSE)</f>
        <v>#N/A</v>
      </c>
      <c r="X498" s="3"/>
      <c r="Y498" s="1"/>
      <c r="Z498" s="56" t="e">
        <f>VLOOKUP(Y498,'2. list used packaging material'!$A:$D,4,FALSE)</f>
        <v>#N/A</v>
      </c>
      <c r="AA498" s="3"/>
      <c r="AB498" s="3"/>
      <c r="AC498" s="3"/>
      <c r="AD498" s="55"/>
      <c r="AE498" s="1"/>
      <c r="AF498" s="56" t="e">
        <f>VLOOKUP(AE498,'2. list used packaging material'!$A:$D,4,FALSE)</f>
        <v>#N/A</v>
      </c>
      <c r="AG498" s="3"/>
      <c r="AH498" s="1"/>
      <c r="AI498" s="56" t="e">
        <f>VLOOKUP(AH498,'2. list used packaging material'!$A:$D,4,FALSE)</f>
        <v>#N/A</v>
      </c>
      <c r="AJ498" s="3"/>
      <c r="AK498" s="1"/>
      <c r="AL498" s="56" t="e">
        <f>VLOOKUP(AK498,'2. list used packaging material'!$A:$D,4,FALSE)</f>
        <v>#N/A</v>
      </c>
      <c r="AM498" s="3"/>
    </row>
    <row r="499" spans="2:39" x14ac:dyDescent="0.25">
      <c r="B499" s="54"/>
      <c r="C499" s="55"/>
      <c r="D499" s="55"/>
      <c r="E499" s="55"/>
      <c r="F499" s="55"/>
      <c r="G499" s="55"/>
      <c r="H499" s="1"/>
      <c r="I499" s="56" t="e">
        <f>VLOOKUP(H499,'2. list used packaging material'!A:D,4,FALSE)</f>
        <v>#N/A</v>
      </c>
      <c r="J499" s="41"/>
      <c r="K499" s="3"/>
      <c r="L499" s="3"/>
      <c r="M499" s="3"/>
      <c r="N499" s="45"/>
      <c r="O499" s="49"/>
      <c r="P499" s="46"/>
      <c r="Q499" s="56" t="e">
        <f>VLOOKUP(P499,'2. list used packaging material'!$A:$D,4,FALSE)</f>
        <v>#N/A</v>
      </c>
      <c r="R499" s="3"/>
      <c r="S499" s="1"/>
      <c r="T499" s="56" t="e">
        <f>VLOOKUP(S499,'2. list used packaging material'!$A:$D,4,FALSE)</f>
        <v>#N/A</v>
      </c>
      <c r="U499" s="3"/>
      <c r="V499" s="1"/>
      <c r="W499" s="56" t="e">
        <f>VLOOKUP(V499,'2. list used packaging material'!$A:$D,4,FALSE)</f>
        <v>#N/A</v>
      </c>
      <c r="X499" s="3"/>
      <c r="Y499" s="1"/>
      <c r="Z499" s="56" t="e">
        <f>VLOOKUP(Y499,'2. list used packaging material'!$A:$D,4,FALSE)</f>
        <v>#N/A</v>
      </c>
      <c r="AA499" s="3"/>
      <c r="AB499" s="3"/>
      <c r="AC499" s="3"/>
      <c r="AD499" s="55"/>
      <c r="AE499" s="1"/>
      <c r="AF499" s="56" t="e">
        <f>VLOOKUP(AE499,'2. list used packaging material'!$A:$D,4,FALSE)</f>
        <v>#N/A</v>
      </c>
      <c r="AG499" s="3"/>
      <c r="AH499" s="1"/>
      <c r="AI499" s="56" t="e">
        <f>VLOOKUP(AH499,'2. list used packaging material'!$A:$D,4,FALSE)</f>
        <v>#N/A</v>
      </c>
      <c r="AJ499" s="3"/>
      <c r="AK499" s="1"/>
      <c r="AL499" s="56" t="e">
        <f>VLOOKUP(AK499,'2. list used packaging material'!$A:$D,4,FALSE)</f>
        <v>#N/A</v>
      </c>
      <c r="AM499" s="3"/>
    </row>
    <row r="500" spans="2:39" x14ac:dyDescent="0.25">
      <c r="B500" s="54"/>
      <c r="C500" s="55"/>
      <c r="D500" s="55"/>
      <c r="E500" s="55"/>
      <c r="F500" s="55"/>
      <c r="G500" s="55"/>
      <c r="H500" s="1"/>
      <c r="I500" s="56" t="e">
        <f>VLOOKUP(H500,'2. list used packaging material'!A:D,4,FALSE)</f>
        <v>#N/A</v>
      </c>
      <c r="J500" s="41"/>
      <c r="K500" s="3"/>
      <c r="L500" s="3"/>
      <c r="M500" s="3"/>
      <c r="N500" s="45"/>
      <c r="O500" s="49"/>
      <c r="P500" s="46"/>
      <c r="Q500" s="56" t="e">
        <f>VLOOKUP(P500,'2. list used packaging material'!$A:$D,4,FALSE)</f>
        <v>#N/A</v>
      </c>
      <c r="R500" s="3"/>
      <c r="S500" s="1"/>
      <c r="T500" s="56" t="e">
        <f>VLOOKUP(S500,'2. list used packaging material'!$A:$D,4,FALSE)</f>
        <v>#N/A</v>
      </c>
      <c r="U500" s="3"/>
      <c r="V500" s="1"/>
      <c r="W500" s="56" t="e">
        <f>VLOOKUP(V500,'2. list used packaging material'!$A:$D,4,FALSE)</f>
        <v>#N/A</v>
      </c>
      <c r="X500" s="3"/>
      <c r="Y500" s="1"/>
      <c r="Z500" s="56" t="e">
        <f>VLOOKUP(Y500,'2. list used packaging material'!$A:$D,4,FALSE)</f>
        <v>#N/A</v>
      </c>
      <c r="AA500" s="3"/>
      <c r="AB500" s="3"/>
      <c r="AC500" s="3"/>
      <c r="AD500" s="55"/>
      <c r="AE500" s="1"/>
      <c r="AF500" s="56" t="e">
        <f>VLOOKUP(AE500,'2. list used packaging material'!$A:$D,4,FALSE)</f>
        <v>#N/A</v>
      </c>
      <c r="AG500" s="3"/>
      <c r="AH500" s="1"/>
      <c r="AI500" s="56" t="e">
        <f>VLOOKUP(AH500,'2. list used packaging material'!$A:$D,4,FALSE)</f>
        <v>#N/A</v>
      </c>
      <c r="AJ500" s="3"/>
      <c r="AK500" s="1"/>
      <c r="AL500" s="56" t="e">
        <f>VLOOKUP(AK500,'2. list used packaging material'!$A:$D,4,FALSE)</f>
        <v>#N/A</v>
      </c>
      <c r="AM500" s="3"/>
    </row>
    <row r="501" spans="2:39" x14ac:dyDescent="0.25">
      <c r="J501" s="42"/>
    </row>
    <row r="502" spans="2:39" x14ac:dyDescent="0.25">
      <c r="J502" s="42"/>
    </row>
    <row r="503" spans="2:39" x14ac:dyDescent="0.25">
      <c r="J503" s="42"/>
    </row>
    <row r="504" spans="2:39" x14ac:dyDescent="0.25">
      <c r="J504" s="42"/>
    </row>
    <row r="505" spans="2:39" x14ac:dyDescent="0.25">
      <c r="J505" s="42"/>
    </row>
    <row r="506" spans="2:39" x14ac:dyDescent="0.25">
      <c r="J506" s="42"/>
    </row>
    <row r="507" spans="2:39" x14ac:dyDescent="0.25">
      <c r="J507" s="42"/>
    </row>
    <row r="508" spans="2:39" x14ac:dyDescent="0.25">
      <c r="J508" s="42"/>
    </row>
    <row r="509" spans="2:39" x14ac:dyDescent="0.25">
      <c r="J509" s="42"/>
    </row>
    <row r="510" spans="2:39" x14ac:dyDescent="0.25">
      <c r="J510" s="42"/>
    </row>
    <row r="511" spans="2:39" x14ac:dyDescent="0.25">
      <c r="J511" s="42"/>
    </row>
    <row r="512" spans="2:39" x14ac:dyDescent="0.25">
      <c r="J512" s="42"/>
    </row>
    <row r="513" spans="10:10" x14ac:dyDescent="0.25">
      <c r="J513" s="42"/>
    </row>
    <row r="514" spans="10:10" x14ac:dyDescent="0.25">
      <c r="J514" s="42"/>
    </row>
    <row r="515" spans="10:10" x14ac:dyDescent="0.25">
      <c r="J515" s="42"/>
    </row>
    <row r="516" spans="10:10" x14ac:dyDescent="0.25">
      <c r="J516" s="42"/>
    </row>
    <row r="517" spans="10:10" x14ac:dyDescent="0.25">
      <c r="J517" s="42"/>
    </row>
    <row r="518" spans="10:10" x14ac:dyDescent="0.25">
      <c r="J518" s="42"/>
    </row>
    <row r="519" spans="10:10" x14ac:dyDescent="0.25">
      <c r="J519" s="42"/>
    </row>
    <row r="520" spans="10:10" x14ac:dyDescent="0.25">
      <c r="J520" s="42"/>
    </row>
    <row r="521" spans="10:10" x14ac:dyDescent="0.25">
      <c r="J521" s="42"/>
    </row>
    <row r="522" spans="10:10" x14ac:dyDescent="0.25">
      <c r="J522" s="42"/>
    </row>
    <row r="523" spans="10:10" x14ac:dyDescent="0.25">
      <c r="J523" s="42"/>
    </row>
    <row r="524" spans="10:10" x14ac:dyDescent="0.25">
      <c r="J524" s="42"/>
    </row>
    <row r="525" spans="10:10" x14ac:dyDescent="0.25">
      <c r="J525" s="42"/>
    </row>
    <row r="526" spans="10:10" x14ac:dyDescent="0.25">
      <c r="J526" s="42"/>
    </row>
    <row r="527" spans="10:10" x14ac:dyDescent="0.25">
      <c r="J527" s="42"/>
    </row>
    <row r="528" spans="10:10" x14ac:dyDescent="0.25">
      <c r="J528" s="42"/>
    </row>
    <row r="529" spans="10:10" x14ac:dyDescent="0.25">
      <c r="J529" s="42"/>
    </row>
    <row r="530" spans="10:10" x14ac:dyDescent="0.25">
      <c r="J530" s="42"/>
    </row>
    <row r="531" spans="10:10" x14ac:dyDescent="0.25">
      <c r="J531" s="42"/>
    </row>
    <row r="532" spans="10:10" x14ac:dyDescent="0.25">
      <c r="J532" s="42"/>
    </row>
    <row r="533" spans="10:10" x14ac:dyDescent="0.25">
      <c r="J533" s="42"/>
    </row>
    <row r="534" spans="10:10" x14ac:dyDescent="0.25">
      <c r="J534" s="42"/>
    </row>
    <row r="535" spans="10:10" x14ac:dyDescent="0.25">
      <c r="J535" s="42"/>
    </row>
    <row r="536" spans="10:10" x14ac:dyDescent="0.25">
      <c r="J536" s="42"/>
    </row>
    <row r="537" spans="10:10" x14ac:dyDescent="0.25">
      <c r="J537" s="42"/>
    </row>
    <row r="538" spans="10:10" x14ac:dyDescent="0.25">
      <c r="J538" s="42"/>
    </row>
    <row r="539" spans="10:10" x14ac:dyDescent="0.25">
      <c r="J539" s="42"/>
    </row>
    <row r="540" spans="10:10" x14ac:dyDescent="0.25">
      <c r="J540" s="42"/>
    </row>
    <row r="541" spans="10:10" x14ac:dyDescent="0.25">
      <c r="J541" s="42"/>
    </row>
    <row r="542" spans="10:10" x14ac:dyDescent="0.25">
      <c r="J542" s="42"/>
    </row>
    <row r="543" spans="10:10" x14ac:dyDescent="0.25">
      <c r="J543" s="42"/>
    </row>
    <row r="544" spans="10:10" x14ac:dyDescent="0.25">
      <c r="J544" s="42"/>
    </row>
    <row r="545" spans="10:10" x14ac:dyDescent="0.25">
      <c r="J545" s="42"/>
    </row>
    <row r="546" spans="10:10" x14ac:dyDescent="0.25">
      <c r="J546" s="42"/>
    </row>
    <row r="547" spans="10:10" x14ac:dyDescent="0.25">
      <c r="J547" s="42"/>
    </row>
    <row r="548" spans="10:10" x14ac:dyDescent="0.25">
      <c r="J548" s="42"/>
    </row>
    <row r="549" spans="10:10" x14ac:dyDescent="0.25">
      <c r="J549" s="42"/>
    </row>
    <row r="550" spans="10:10" x14ac:dyDescent="0.25">
      <c r="J550" s="42"/>
    </row>
    <row r="551" spans="10:10" x14ac:dyDescent="0.25">
      <c r="J551" s="42"/>
    </row>
    <row r="552" spans="10:10" x14ac:dyDescent="0.25">
      <c r="J552" s="42"/>
    </row>
    <row r="553" spans="10:10" x14ac:dyDescent="0.25">
      <c r="J553" s="42"/>
    </row>
    <row r="554" spans="10:10" x14ac:dyDescent="0.25">
      <c r="J554" s="42"/>
    </row>
    <row r="555" spans="10:10" x14ac:dyDescent="0.25">
      <c r="J555" s="42"/>
    </row>
    <row r="556" spans="10:10" x14ac:dyDescent="0.25">
      <c r="J556" s="42"/>
    </row>
    <row r="557" spans="10:10" x14ac:dyDescent="0.25">
      <c r="J557" s="42"/>
    </row>
    <row r="558" spans="10:10" x14ac:dyDescent="0.25">
      <c r="J558" s="42"/>
    </row>
    <row r="559" spans="10:10" x14ac:dyDescent="0.25">
      <c r="J559" s="42"/>
    </row>
    <row r="560" spans="10:10" x14ac:dyDescent="0.25">
      <c r="J560" s="42"/>
    </row>
    <row r="561" spans="10:10" x14ac:dyDescent="0.25">
      <c r="J561" s="42"/>
    </row>
    <row r="562" spans="10:10" x14ac:dyDescent="0.25">
      <c r="J562" s="42"/>
    </row>
    <row r="563" spans="10:10" x14ac:dyDescent="0.25">
      <c r="J563" s="42"/>
    </row>
    <row r="564" spans="10:10" x14ac:dyDescent="0.25">
      <c r="J564" s="42"/>
    </row>
    <row r="565" spans="10:10" x14ac:dyDescent="0.25">
      <c r="J565" s="42"/>
    </row>
    <row r="566" spans="10:10" x14ac:dyDescent="0.25">
      <c r="J566" s="42"/>
    </row>
    <row r="567" spans="10:10" x14ac:dyDescent="0.25">
      <c r="J567" s="42"/>
    </row>
    <row r="568" spans="10:10" x14ac:dyDescent="0.25">
      <c r="J568" s="42"/>
    </row>
    <row r="569" spans="10:10" x14ac:dyDescent="0.25">
      <c r="J569" s="42"/>
    </row>
    <row r="570" spans="10:10" x14ac:dyDescent="0.25">
      <c r="J570" s="42"/>
    </row>
    <row r="571" spans="10:10" x14ac:dyDescent="0.25">
      <c r="J571" s="42"/>
    </row>
    <row r="572" spans="10:10" x14ac:dyDescent="0.25">
      <c r="J572" s="42"/>
    </row>
    <row r="573" spans="10:10" x14ac:dyDescent="0.25">
      <c r="J573" s="42"/>
    </row>
    <row r="574" spans="10:10" x14ac:dyDescent="0.25">
      <c r="J574" s="42"/>
    </row>
    <row r="575" spans="10:10" x14ac:dyDescent="0.25">
      <c r="J575" s="42"/>
    </row>
    <row r="576" spans="10:10" x14ac:dyDescent="0.25">
      <c r="J576" s="42"/>
    </row>
    <row r="577" spans="10:10" x14ac:dyDescent="0.25">
      <c r="J577" s="42"/>
    </row>
    <row r="578" spans="10:10" x14ac:dyDescent="0.25">
      <c r="J578" s="42"/>
    </row>
    <row r="579" spans="10:10" x14ac:dyDescent="0.25">
      <c r="J579" s="42"/>
    </row>
    <row r="580" spans="10:10" x14ac:dyDescent="0.25">
      <c r="J580" s="42"/>
    </row>
    <row r="581" spans="10:10" x14ac:dyDescent="0.25">
      <c r="J581" s="42"/>
    </row>
    <row r="582" spans="10:10" x14ac:dyDescent="0.25">
      <c r="J582" s="42"/>
    </row>
    <row r="583" spans="10:10" x14ac:dyDescent="0.25">
      <c r="J583" s="42"/>
    </row>
    <row r="584" spans="10:10" x14ac:dyDescent="0.25">
      <c r="J584" s="42"/>
    </row>
    <row r="585" spans="10:10" x14ac:dyDescent="0.25">
      <c r="J585" s="42"/>
    </row>
    <row r="586" spans="10:10" x14ac:dyDescent="0.25">
      <c r="J586" s="42"/>
    </row>
    <row r="587" spans="10:10" x14ac:dyDescent="0.25">
      <c r="J587" s="42"/>
    </row>
    <row r="588" spans="10:10" x14ac:dyDescent="0.25">
      <c r="J588" s="42"/>
    </row>
    <row r="589" spans="10:10" x14ac:dyDescent="0.25">
      <c r="J589" s="42"/>
    </row>
    <row r="590" spans="10:10" x14ac:dyDescent="0.25">
      <c r="J590" s="42"/>
    </row>
    <row r="591" spans="10:10" x14ac:dyDescent="0.25">
      <c r="J591" s="42"/>
    </row>
    <row r="592" spans="10:10" x14ac:dyDescent="0.25">
      <c r="J592" s="42"/>
    </row>
    <row r="593" spans="10:10" x14ac:dyDescent="0.25">
      <c r="J593" s="42"/>
    </row>
    <row r="594" spans="10:10" x14ac:dyDescent="0.25">
      <c r="J594" s="42"/>
    </row>
    <row r="595" spans="10:10" x14ac:dyDescent="0.25">
      <c r="J595" s="42"/>
    </row>
    <row r="596" spans="10:10" x14ac:dyDescent="0.25">
      <c r="J596" s="42"/>
    </row>
    <row r="597" spans="10:10" x14ac:dyDescent="0.25">
      <c r="J597" s="42"/>
    </row>
    <row r="598" spans="10:10" x14ac:dyDescent="0.25">
      <c r="J598" s="42"/>
    </row>
    <row r="599" spans="10:10" x14ac:dyDescent="0.25">
      <c r="J599" s="42"/>
    </row>
    <row r="600" spans="10:10" x14ac:dyDescent="0.25">
      <c r="J600" s="42"/>
    </row>
    <row r="601" spans="10:10" x14ac:dyDescent="0.25">
      <c r="J601" s="42"/>
    </row>
    <row r="602" spans="10:10" x14ac:dyDescent="0.25">
      <c r="J602" s="42"/>
    </row>
    <row r="603" spans="10:10" x14ac:dyDescent="0.25">
      <c r="J603" s="42"/>
    </row>
    <row r="604" spans="10:10" x14ac:dyDescent="0.25">
      <c r="J604" s="42"/>
    </row>
    <row r="605" spans="10:10" x14ac:dyDescent="0.25">
      <c r="J605" s="42"/>
    </row>
    <row r="606" spans="10:10" x14ac:dyDescent="0.25">
      <c r="J606" s="42"/>
    </row>
    <row r="607" spans="10:10" x14ac:dyDescent="0.25">
      <c r="J607" s="42"/>
    </row>
    <row r="608" spans="10:10" x14ac:dyDescent="0.25">
      <c r="J608" s="42"/>
    </row>
    <row r="609" spans="10:10" x14ac:dyDescent="0.25">
      <c r="J609" s="42"/>
    </row>
    <row r="610" spans="10:10" x14ac:dyDescent="0.25">
      <c r="J610" s="42"/>
    </row>
    <row r="611" spans="10:10" x14ac:dyDescent="0.25">
      <c r="J611" s="42"/>
    </row>
    <row r="612" spans="10:10" x14ac:dyDescent="0.25">
      <c r="J612" s="42"/>
    </row>
    <row r="613" spans="10:10" x14ac:dyDescent="0.25">
      <c r="J613" s="42"/>
    </row>
    <row r="614" spans="10:10" x14ac:dyDescent="0.25">
      <c r="J614" s="42"/>
    </row>
    <row r="615" spans="10:10" x14ac:dyDescent="0.25">
      <c r="J615" s="42"/>
    </row>
    <row r="616" spans="10:10" x14ac:dyDescent="0.25">
      <c r="J616" s="42"/>
    </row>
    <row r="617" spans="10:10" x14ac:dyDescent="0.25">
      <c r="J617" s="42"/>
    </row>
    <row r="618" spans="10:10" x14ac:dyDescent="0.25">
      <c r="J618" s="42"/>
    </row>
    <row r="619" spans="10:10" x14ac:dyDescent="0.25">
      <c r="J619" s="42"/>
    </row>
    <row r="620" spans="10:10" x14ac:dyDescent="0.25">
      <c r="J620" s="42"/>
    </row>
    <row r="621" spans="10:10" x14ac:dyDescent="0.25">
      <c r="J621" s="42"/>
    </row>
    <row r="622" spans="10:10" x14ac:dyDescent="0.25">
      <c r="J622" s="42"/>
    </row>
    <row r="623" spans="10:10" x14ac:dyDescent="0.25">
      <c r="J623" s="42"/>
    </row>
    <row r="624" spans="10:10" x14ac:dyDescent="0.25">
      <c r="J624" s="42"/>
    </row>
    <row r="625" spans="10:10" x14ac:dyDescent="0.25">
      <c r="J625" s="42"/>
    </row>
    <row r="626" spans="10:10" x14ac:dyDescent="0.25">
      <c r="J626" s="42"/>
    </row>
    <row r="627" spans="10:10" x14ac:dyDescent="0.25">
      <c r="J627" s="42"/>
    </row>
    <row r="628" spans="10:10" x14ac:dyDescent="0.25">
      <c r="J628" s="42"/>
    </row>
    <row r="629" spans="10:10" x14ac:dyDescent="0.25">
      <c r="J629" s="42"/>
    </row>
    <row r="630" spans="10:10" x14ac:dyDescent="0.25">
      <c r="J630" s="42"/>
    </row>
    <row r="631" spans="10:10" x14ac:dyDescent="0.25">
      <c r="J631" s="42"/>
    </row>
    <row r="632" spans="10:10" x14ac:dyDescent="0.25">
      <c r="J632" s="42"/>
    </row>
    <row r="633" spans="10:10" x14ac:dyDescent="0.25">
      <c r="J633" s="42"/>
    </row>
    <row r="634" spans="10:10" x14ac:dyDescent="0.25">
      <c r="J634" s="42"/>
    </row>
    <row r="635" spans="10:10" x14ac:dyDescent="0.25">
      <c r="J635" s="42"/>
    </row>
    <row r="636" spans="10:10" x14ac:dyDescent="0.25">
      <c r="J636" s="42"/>
    </row>
    <row r="637" spans="10:10" x14ac:dyDescent="0.25">
      <c r="J637" s="42"/>
    </row>
    <row r="638" spans="10:10" x14ac:dyDescent="0.25">
      <c r="J638" s="42"/>
    </row>
    <row r="639" spans="10:10" x14ac:dyDescent="0.25">
      <c r="J639" s="42"/>
    </row>
    <row r="640" spans="10:10" x14ac:dyDescent="0.25">
      <c r="J640" s="42"/>
    </row>
    <row r="641" spans="10:10" x14ac:dyDescent="0.25">
      <c r="J641" s="42"/>
    </row>
    <row r="642" spans="10:10" x14ac:dyDescent="0.25">
      <c r="J642" s="42"/>
    </row>
    <row r="643" spans="10:10" x14ac:dyDescent="0.25">
      <c r="J643" s="42"/>
    </row>
    <row r="644" spans="10:10" x14ac:dyDescent="0.25">
      <c r="J644" s="42"/>
    </row>
    <row r="645" spans="10:10" x14ac:dyDescent="0.25">
      <c r="J645" s="42"/>
    </row>
    <row r="646" spans="10:10" x14ac:dyDescent="0.25">
      <c r="J646" s="42"/>
    </row>
    <row r="647" spans="10:10" x14ac:dyDescent="0.25">
      <c r="J647" s="42"/>
    </row>
    <row r="648" spans="10:10" x14ac:dyDescent="0.25">
      <c r="J648" s="42"/>
    </row>
    <row r="649" spans="10:10" x14ac:dyDescent="0.25">
      <c r="J649" s="42"/>
    </row>
    <row r="650" spans="10:10" x14ac:dyDescent="0.25">
      <c r="J650" s="42"/>
    </row>
    <row r="651" spans="10:10" x14ac:dyDescent="0.25">
      <c r="J651" s="42"/>
    </row>
    <row r="652" spans="10:10" x14ac:dyDescent="0.25">
      <c r="J652" s="42"/>
    </row>
    <row r="653" spans="10:10" x14ac:dyDescent="0.25">
      <c r="J653" s="42"/>
    </row>
    <row r="654" spans="10:10" x14ac:dyDescent="0.25">
      <c r="J654" s="42"/>
    </row>
    <row r="655" spans="10:10" x14ac:dyDescent="0.25">
      <c r="J655" s="42"/>
    </row>
    <row r="656" spans="10:10" x14ac:dyDescent="0.25">
      <c r="J656" s="42"/>
    </row>
    <row r="657" spans="10:10" x14ac:dyDescent="0.25">
      <c r="J657" s="42"/>
    </row>
    <row r="658" spans="10:10" x14ac:dyDescent="0.25">
      <c r="J658" s="42"/>
    </row>
    <row r="659" spans="10:10" x14ac:dyDescent="0.25">
      <c r="J659" s="42"/>
    </row>
    <row r="660" spans="10:10" x14ac:dyDescent="0.25">
      <c r="J660" s="42"/>
    </row>
    <row r="661" spans="10:10" x14ac:dyDescent="0.25">
      <c r="J661" s="42"/>
    </row>
    <row r="662" spans="10:10" x14ac:dyDescent="0.25">
      <c r="J662" s="42"/>
    </row>
    <row r="663" spans="10:10" x14ac:dyDescent="0.25">
      <c r="J663" s="42"/>
    </row>
    <row r="664" spans="10:10" x14ac:dyDescent="0.25">
      <c r="J664" s="42"/>
    </row>
    <row r="665" spans="10:10" x14ac:dyDescent="0.25">
      <c r="J665" s="42"/>
    </row>
    <row r="666" spans="10:10" x14ac:dyDescent="0.25">
      <c r="J666" s="42"/>
    </row>
    <row r="667" spans="10:10" x14ac:dyDescent="0.25">
      <c r="J667" s="42"/>
    </row>
    <row r="668" spans="10:10" x14ac:dyDescent="0.25">
      <c r="J668" s="42"/>
    </row>
    <row r="669" spans="10:10" x14ac:dyDescent="0.25">
      <c r="J669" s="42"/>
    </row>
    <row r="670" spans="10:10" x14ac:dyDescent="0.25">
      <c r="J670" s="42"/>
    </row>
    <row r="671" spans="10:10" x14ac:dyDescent="0.25">
      <c r="J671" s="42"/>
    </row>
    <row r="672" spans="10:10" x14ac:dyDescent="0.25">
      <c r="J672" s="42"/>
    </row>
    <row r="673" spans="10:10" x14ac:dyDescent="0.25">
      <c r="J673" s="42"/>
    </row>
    <row r="674" spans="10:10" x14ac:dyDescent="0.25">
      <c r="J674" s="42"/>
    </row>
    <row r="675" spans="10:10" x14ac:dyDescent="0.25">
      <c r="J675" s="42"/>
    </row>
    <row r="676" spans="10:10" x14ac:dyDescent="0.25">
      <c r="J676" s="42"/>
    </row>
    <row r="677" spans="10:10" x14ac:dyDescent="0.25">
      <c r="J677" s="42"/>
    </row>
    <row r="678" spans="10:10" x14ac:dyDescent="0.25">
      <c r="J678" s="42"/>
    </row>
    <row r="679" spans="10:10" x14ac:dyDescent="0.25">
      <c r="J679" s="42"/>
    </row>
    <row r="680" spans="10:10" x14ac:dyDescent="0.25">
      <c r="J680" s="42"/>
    </row>
    <row r="681" spans="10:10" x14ac:dyDescent="0.25">
      <c r="J681" s="42"/>
    </row>
    <row r="682" spans="10:10" x14ac:dyDescent="0.25">
      <c r="J682" s="42"/>
    </row>
    <row r="683" spans="10:10" x14ac:dyDescent="0.25">
      <c r="J683" s="42"/>
    </row>
    <row r="684" spans="10:10" x14ac:dyDescent="0.25">
      <c r="J684" s="42"/>
    </row>
    <row r="685" spans="10:10" x14ac:dyDescent="0.25">
      <c r="J685" s="42"/>
    </row>
    <row r="686" spans="10:10" x14ac:dyDescent="0.25">
      <c r="J686" s="42"/>
    </row>
    <row r="687" spans="10:10" x14ac:dyDescent="0.25">
      <c r="J687" s="42"/>
    </row>
    <row r="688" spans="10:10" x14ac:dyDescent="0.25">
      <c r="J688" s="42"/>
    </row>
    <row r="689" spans="10:10" x14ac:dyDescent="0.25">
      <c r="J689" s="42"/>
    </row>
    <row r="690" spans="10:10" x14ac:dyDescent="0.25">
      <c r="J690" s="42"/>
    </row>
    <row r="691" spans="10:10" x14ac:dyDescent="0.25">
      <c r="J691" s="42"/>
    </row>
    <row r="692" spans="10:10" x14ac:dyDescent="0.25">
      <c r="J692" s="42"/>
    </row>
    <row r="693" spans="10:10" x14ac:dyDescent="0.25">
      <c r="J693" s="42"/>
    </row>
    <row r="694" spans="10:10" x14ac:dyDescent="0.25">
      <c r="J694" s="42"/>
    </row>
    <row r="695" spans="10:10" x14ac:dyDescent="0.25">
      <c r="J695" s="42"/>
    </row>
    <row r="696" spans="10:10" x14ac:dyDescent="0.25">
      <c r="J696" s="42"/>
    </row>
    <row r="697" spans="10:10" x14ac:dyDescent="0.25">
      <c r="J697" s="42"/>
    </row>
    <row r="698" spans="10:10" x14ac:dyDescent="0.25">
      <c r="J698" s="42"/>
    </row>
    <row r="699" spans="10:10" x14ac:dyDescent="0.25">
      <c r="J699" s="42"/>
    </row>
    <row r="700" spans="10:10" x14ac:dyDescent="0.25">
      <c r="J700" s="42"/>
    </row>
    <row r="701" spans="10:10" x14ac:dyDescent="0.25">
      <c r="J701" s="42"/>
    </row>
    <row r="702" spans="10:10" x14ac:dyDescent="0.25">
      <c r="J702" s="42"/>
    </row>
    <row r="703" spans="10:10" x14ac:dyDescent="0.25">
      <c r="J703" s="42"/>
    </row>
    <row r="704" spans="10:10" x14ac:dyDescent="0.25">
      <c r="J704" s="42"/>
    </row>
    <row r="705" spans="10:10" x14ac:dyDescent="0.25">
      <c r="J705" s="42"/>
    </row>
    <row r="706" spans="10:10" x14ac:dyDescent="0.25">
      <c r="J706" s="42"/>
    </row>
    <row r="707" spans="10:10" x14ac:dyDescent="0.25">
      <c r="J707" s="42"/>
    </row>
    <row r="708" spans="10:10" x14ac:dyDescent="0.25">
      <c r="J708" s="42"/>
    </row>
    <row r="709" spans="10:10" x14ac:dyDescent="0.25">
      <c r="J709" s="42"/>
    </row>
    <row r="710" spans="10:10" x14ac:dyDescent="0.25">
      <c r="J710" s="42"/>
    </row>
    <row r="711" spans="10:10" x14ac:dyDescent="0.25">
      <c r="J711" s="42"/>
    </row>
    <row r="712" spans="10:10" x14ac:dyDescent="0.25">
      <c r="J712" s="42"/>
    </row>
    <row r="713" spans="10:10" x14ac:dyDescent="0.25">
      <c r="J713" s="42"/>
    </row>
    <row r="714" spans="10:10" x14ac:dyDescent="0.25">
      <c r="J714" s="42"/>
    </row>
    <row r="715" spans="10:10" x14ac:dyDescent="0.25">
      <c r="J715" s="42"/>
    </row>
    <row r="716" spans="10:10" x14ac:dyDescent="0.25">
      <c r="J716" s="42"/>
    </row>
    <row r="717" spans="10:10" x14ac:dyDescent="0.25">
      <c r="J717" s="42"/>
    </row>
    <row r="718" spans="10:10" x14ac:dyDescent="0.25">
      <c r="J718" s="42"/>
    </row>
    <row r="719" spans="10:10" x14ac:dyDescent="0.25">
      <c r="J719" s="42"/>
    </row>
    <row r="720" spans="10:10" x14ac:dyDescent="0.25">
      <c r="J720" s="42"/>
    </row>
    <row r="721" spans="10:10" x14ac:dyDescent="0.25">
      <c r="J721" s="42"/>
    </row>
    <row r="722" spans="10:10" x14ac:dyDescent="0.25">
      <c r="J722" s="42"/>
    </row>
    <row r="723" spans="10:10" x14ac:dyDescent="0.25">
      <c r="J723" s="42"/>
    </row>
    <row r="724" spans="10:10" x14ac:dyDescent="0.25">
      <c r="J724" s="42"/>
    </row>
    <row r="725" spans="10:10" x14ac:dyDescent="0.25">
      <c r="J725" s="42"/>
    </row>
    <row r="726" spans="10:10" x14ac:dyDescent="0.25">
      <c r="J726" s="42"/>
    </row>
    <row r="727" spans="10:10" x14ac:dyDescent="0.25">
      <c r="J727" s="42"/>
    </row>
    <row r="728" spans="10:10" x14ac:dyDescent="0.25">
      <c r="J728" s="42"/>
    </row>
    <row r="729" spans="10:10" x14ac:dyDescent="0.25">
      <c r="J729" s="42"/>
    </row>
    <row r="730" spans="10:10" x14ac:dyDescent="0.25">
      <c r="J730" s="42"/>
    </row>
    <row r="731" spans="10:10" x14ac:dyDescent="0.25">
      <c r="J731" s="42"/>
    </row>
    <row r="732" spans="10:10" x14ac:dyDescent="0.25">
      <c r="J732" s="42"/>
    </row>
    <row r="733" spans="10:10" x14ac:dyDescent="0.25">
      <c r="J733" s="42"/>
    </row>
    <row r="734" spans="10:10" x14ac:dyDescent="0.25">
      <c r="J734" s="42"/>
    </row>
    <row r="735" spans="10:10" x14ac:dyDescent="0.25">
      <c r="J735" s="42"/>
    </row>
    <row r="736" spans="10:10" x14ac:dyDescent="0.25">
      <c r="J736" s="42"/>
    </row>
    <row r="737" spans="10:10" x14ac:dyDescent="0.25">
      <c r="J737" s="42"/>
    </row>
    <row r="738" spans="10:10" x14ac:dyDescent="0.25">
      <c r="J738" s="42"/>
    </row>
    <row r="739" spans="10:10" x14ac:dyDescent="0.25">
      <c r="J739" s="42"/>
    </row>
    <row r="740" spans="10:10" x14ac:dyDescent="0.25">
      <c r="J740" s="42"/>
    </row>
    <row r="741" spans="10:10" x14ac:dyDescent="0.25">
      <c r="J741" s="42"/>
    </row>
    <row r="742" spans="10:10" x14ac:dyDescent="0.25">
      <c r="J742" s="42"/>
    </row>
    <row r="743" spans="10:10" x14ac:dyDescent="0.25">
      <c r="J743" s="42"/>
    </row>
    <row r="744" spans="10:10" x14ac:dyDescent="0.25">
      <c r="J744" s="42"/>
    </row>
    <row r="745" spans="10:10" x14ac:dyDescent="0.25">
      <c r="J745" s="42"/>
    </row>
    <row r="746" spans="10:10" x14ac:dyDescent="0.25">
      <c r="J746" s="42"/>
    </row>
    <row r="747" spans="10:10" x14ac:dyDescent="0.25">
      <c r="J747" s="42"/>
    </row>
    <row r="748" spans="10:10" x14ac:dyDescent="0.25">
      <c r="J748" s="42"/>
    </row>
    <row r="749" spans="10:10" x14ac:dyDescent="0.25">
      <c r="J749" s="42"/>
    </row>
    <row r="750" spans="10:10" x14ac:dyDescent="0.25">
      <c r="J750" s="42"/>
    </row>
    <row r="751" spans="10:10" x14ac:dyDescent="0.25">
      <c r="J751" s="42"/>
    </row>
    <row r="752" spans="10:10" x14ac:dyDescent="0.25">
      <c r="J752" s="42"/>
    </row>
    <row r="753" spans="10:10" x14ac:dyDescent="0.25">
      <c r="J753" s="42"/>
    </row>
    <row r="754" spans="10:10" x14ac:dyDescent="0.25">
      <c r="J754" s="42"/>
    </row>
    <row r="755" spans="10:10" x14ac:dyDescent="0.25">
      <c r="J755" s="42"/>
    </row>
    <row r="756" spans="10:10" x14ac:dyDescent="0.25">
      <c r="J756" s="42"/>
    </row>
    <row r="757" spans="10:10" x14ac:dyDescent="0.25">
      <c r="J757" s="42"/>
    </row>
    <row r="758" spans="10:10" x14ac:dyDescent="0.25">
      <c r="J758" s="42"/>
    </row>
    <row r="759" spans="10:10" x14ac:dyDescent="0.25">
      <c r="J759" s="42"/>
    </row>
    <row r="760" spans="10:10" x14ac:dyDescent="0.25">
      <c r="J760" s="42"/>
    </row>
    <row r="761" spans="10:10" x14ac:dyDescent="0.25">
      <c r="J761" s="42"/>
    </row>
    <row r="762" spans="10:10" x14ac:dyDescent="0.25">
      <c r="J762" s="42"/>
    </row>
    <row r="763" spans="10:10" x14ac:dyDescent="0.25">
      <c r="J763" s="42"/>
    </row>
    <row r="764" spans="10:10" x14ac:dyDescent="0.25">
      <c r="J764" s="42"/>
    </row>
    <row r="765" spans="10:10" x14ac:dyDescent="0.25">
      <c r="J765" s="42"/>
    </row>
    <row r="766" spans="10:10" x14ac:dyDescent="0.25">
      <c r="J766" s="42"/>
    </row>
    <row r="767" spans="10:10" x14ac:dyDescent="0.25">
      <c r="J767" s="42"/>
    </row>
    <row r="768" spans="10:10" x14ac:dyDescent="0.25">
      <c r="J768" s="42"/>
    </row>
    <row r="769" spans="10:10" x14ac:dyDescent="0.25">
      <c r="J769" s="42"/>
    </row>
    <row r="770" spans="10:10" x14ac:dyDescent="0.25">
      <c r="J770" s="42"/>
    </row>
    <row r="771" spans="10:10" x14ac:dyDescent="0.25">
      <c r="J771" s="42"/>
    </row>
    <row r="772" spans="10:10" x14ac:dyDescent="0.25">
      <c r="J772" s="42"/>
    </row>
    <row r="773" spans="10:10" x14ac:dyDescent="0.25">
      <c r="J773" s="42"/>
    </row>
    <row r="774" spans="10:10" x14ac:dyDescent="0.25">
      <c r="J774" s="42"/>
    </row>
    <row r="775" spans="10:10" x14ac:dyDescent="0.25">
      <c r="J775" s="42"/>
    </row>
    <row r="776" spans="10:10" x14ac:dyDescent="0.25">
      <c r="J776" s="42"/>
    </row>
    <row r="777" spans="10:10" x14ac:dyDescent="0.25">
      <c r="J777" s="42"/>
    </row>
    <row r="778" spans="10:10" x14ac:dyDescent="0.25">
      <c r="J778" s="42"/>
    </row>
    <row r="779" spans="10:10" x14ac:dyDescent="0.25">
      <c r="J779" s="42"/>
    </row>
    <row r="780" spans="10:10" x14ac:dyDescent="0.25">
      <c r="J780" s="42"/>
    </row>
    <row r="781" spans="10:10" x14ac:dyDescent="0.25">
      <c r="J781" s="42"/>
    </row>
    <row r="782" spans="10:10" x14ac:dyDescent="0.25">
      <c r="J782" s="42"/>
    </row>
    <row r="783" spans="10:10" x14ac:dyDescent="0.25">
      <c r="J783" s="42"/>
    </row>
    <row r="784" spans="10:10" x14ac:dyDescent="0.25">
      <c r="J784" s="42"/>
    </row>
    <row r="785" spans="10:10" x14ac:dyDescent="0.25">
      <c r="J785" s="42"/>
    </row>
    <row r="786" spans="10:10" x14ac:dyDescent="0.25">
      <c r="J786" s="42"/>
    </row>
    <row r="787" spans="10:10" x14ac:dyDescent="0.25">
      <c r="J787" s="42"/>
    </row>
    <row r="788" spans="10:10" x14ac:dyDescent="0.25">
      <c r="J788" s="42"/>
    </row>
    <row r="789" spans="10:10" x14ac:dyDescent="0.25">
      <c r="J789" s="42"/>
    </row>
    <row r="790" spans="10:10" x14ac:dyDescent="0.25">
      <c r="J790" s="42"/>
    </row>
    <row r="791" spans="10:10" x14ac:dyDescent="0.25">
      <c r="J791" s="42"/>
    </row>
    <row r="792" spans="10:10" x14ac:dyDescent="0.25">
      <c r="J792" s="42"/>
    </row>
    <row r="793" spans="10:10" x14ac:dyDescent="0.25">
      <c r="J793" s="42"/>
    </row>
    <row r="794" spans="10:10" x14ac:dyDescent="0.25">
      <c r="J794" s="42"/>
    </row>
    <row r="795" spans="10:10" x14ac:dyDescent="0.25">
      <c r="J795" s="42"/>
    </row>
    <row r="796" spans="10:10" x14ac:dyDescent="0.25">
      <c r="J796" s="42"/>
    </row>
    <row r="797" spans="10:10" x14ac:dyDescent="0.25">
      <c r="J797" s="42"/>
    </row>
    <row r="798" spans="10:10" x14ac:dyDescent="0.25">
      <c r="J798" s="42"/>
    </row>
    <row r="799" spans="10:10" x14ac:dyDescent="0.25">
      <c r="J799" s="42"/>
    </row>
    <row r="800" spans="10:10" x14ac:dyDescent="0.25">
      <c r="J800" s="42"/>
    </row>
    <row r="801" spans="10:10" x14ac:dyDescent="0.25">
      <c r="J801" s="42"/>
    </row>
    <row r="802" spans="10:10" x14ac:dyDescent="0.25">
      <c r="J802" s="42"/>
    </row>
    <row r="803" spans="10:10" x14ac:dyDescent="0.25">
      <c r="J803" s="42"/>
    </row>
    <row r="804" spans="10:10" x14ac:dyDescent="0.25">
      <c r="J804" s="42"/>
    </row>
    <row r="805" spans="10:10" x14ac:dyDescent="0.25">
      <c r="J805" s="42"/>
    </row>
    <row r="806" spans="10:10" x14ac:dyDescent="0.25">
      <c r="J806" s="42"/>
    </row>
    <row r="807" spans="10:10" x14ac:dyDescent="0.25">
      <c r="J807" s="42"/>
    </row>
    <row r="808" spans="10:10" x14ac:dyDescent="0.25">
      <c r="J808" s="42"/>
    </row>
    <row r="809" spans="10:10" x14ac:dyDescent="0.25">
      <c r="J809" s="42"/>
    </row>
    <row r="810" spans="10:10" x14ac:dyDescent="0.25">
      <c r="J810" s="42"/>
    </row>
    <row r="811" spans="10:10" x14ac:dyDescent="0.25">
      <c r="J811" s="42"/>
    </row>
    <row r="812" spans="10:10" x14ac:dyDescent="0.25">
      <c r="J812" s="42"/>
    </row>
    <row r="813" spans="10:10" x14ac:dyDescent="0.25">
      <c r="J813" s="42"/>
    </row>
    <row r="814" spans="10:10" x14ac:dyDescent="0.25">
      <c r="J814" s="42"/>
    </row>
    <row r="815" spans="10:10" x14ac:dyDescent="0.25">
      <c r="J815" s="42"/>
    </row>
    <row r="816" spans="10:10" x14ac:dyDescent="0.25">
      <c r="J816" s="42"/>
    </row>
    <row r="817" spans="10:10" x14ac:dyDescent="0.25">
      <c r="J817" s="42"/>
    </row>
    <row r="818" spans="10:10" x14ac:dyDescent="0.25">
      <c r="J818" s="42"/>
    </row>
    <row r="819" spans="10:10" x14ac:dyDescent="0.25">
      <c r="J819" s="42"/>
    </row>
    <row r="820" spans="10:10" x14ac:dyDescent="0.25">
      <c r="J820" s="42"/>
    </row>
    <row r="821" spans="10:10" x14ac:dyDescent="0.25">
      <c r="J821" s="42"/>
    </row>
    <row r="822" spans="10:10" x14ac:dyDescent="0.25">
      <c r="J822" s="42"/>
    </row>
    <row r="823" spans="10:10" x14ac:dyDescent="0.25">
      <c r="J823" s="42"/>
    </row>
    <row r="824" spans="10:10" x14ac:dyDescent="0.25">
      <c r="J824" s="42"/>
    </row>
    <row r="825" spans="10:10" x14ac:dyDescent="0.25">
      <c r="J825" s="42"/>
    </row>
    <row r="826" spans="10:10" x14ac:dyDescent="0.25">
      <c r="J826" s="42"/>
    </row>
    <row r="827" spans="10:10" x14ac:dyDescent="0.25">
      <c r="J827" s="42"/>
    </row>
    <row r="828" spans="10:10" x14ac:dyDescent="0.25">
      <c r="J828" s="42"/>
    </row>
    <row r="829" spans="10:10" x14ac:dyDescent="0.25">
      <c r="J829" s="42"/>
    </row>
    <row r="830" spans="10:10" x14ac:dyDescent="0.25">
      <c r="J830" s="42"/>
    </row>
    <row r="831" spans="10:10" x14ac:dyDescent="0.25">
      <c r="J831" s="42"/>
    </row>
    <row r="832" spans="10:10" x14ac:dyDescent="0.25">
      <c r="J832" s="42"/>
    </row>
    <row r="833" spans="10:10" x14ac:dyDescent="0.25">
      <c r="J833" s="42"/>
    </row>
    <row r="834" spans="10:10" x14ac:dyDescent="0.25">
      <c r="J834" s="42"/>
    </row>
    <row r="835" spans="10:10" x14ac:dyDescent="0.25">
      <c r="J835" s="42"/>
    </row>
    <row r="836" spans="10:10" x14ac:dyDescent="0.25">
      <c r="J836" s="42"/>
    </row>
    <row r="837" spans="10:10" x14ac:dyDescent="0.25">
      <c r="J837" s="42"/>
    </row>
    <row r="838" spans="10:10" x14ac:dyDescent="0.25">
      <c r="J838" s="42"/>
    </row>
    <row r="839" spans="10:10" x14ac:dyDescent="0.25">
      <c r="J839" s="42"/>
    </row>
    <row r="840" spans="10:10" x14ac:dyDescent="0.25">
      <c r="J840" s="42"/>
    </row>
    <row r="841" spans="10:10" x14ac:dyDescent="0.25">
      <c r="J841" s="42"/>
    </row>
    <row r="842" spans="10:10" x14ac:dyDescent="0.25">
      <c r="J842" s="42"/>
    </row>
    <row r="843" spans="10:10" x14ac:dyDescent="0.25">
      <c r="J843" s="42"/>
    </row>
    <row r="844" spans="10:10" x14ac:dyDescent="0.25">
      <c r="J844" s="42"/>
    </row>
    <row r="845" spans="10:10" x14ac:dyDescent="0.25">
      <c r="J845" s="42"/>
    </row>
    <row r="846" spans="10:10" x14ac:dyDescent="0.25">
      <c r="J846" s="42"/>
    </row>
    <row r="847" spans="10:10" x14ac:dyDescent="0.25">
      <c r="J847" s="42"/>
    </row>
    <row r="848" spans="10:10" x14ac:dyDescent="0.25">
      <c r="J848" s="42"/>
    </row>
    <row r="849" spans="10:10" x14ac:dyDescent="0.25">
      <c r="J849" s="42"/>
    </row>
    <row r="850" spans="10:10" x14ac:dyDescent="0.25">
      <c r="J850" s="42"/>
    </row>
    <row r="851" spans="10:10" x14ac:dyDescent="0.25">
      <c r="J851" s="42"/>
    </row>
    <row r="852" spans="10:10" x14ac:dyDescent="0.25">
      <c r="J852" s="42"/>
    </row>
    <row r="853" spans="10:10" x14ac:dyDescent="0.25">
      <c r="J853" s="42"/>
    </row>
    <row r="854" spans="10:10" x14ac:dyDescent="0.25">
      <c r="J854" s="42"/>
    </row>
    <row r="855" spans="10:10" x14ac:dyDescent="0.25">
      <c r="J855" s="42"/>
    </row>
    <row r="856" spans="10:10" x14ac:dyDescent="0.25">
      <c r="J856" s="42"/>
    </row>
    <row r="857" spans="10:10" x14ac:dyDescent="0.25">
      <c r="J857" s="42"/>
    </row>
    <row r="858" spans="10:10" x14ac:dyDescent="0.25">
      <c r="J858" s="42"/>
    </row>
    <row r="859" spans="10:10" x14ac:dyDescent="0.25">
      <c r="J859" s="42"/>
    </row>
    <row r="860" spans="10:10" x14ac:dyDescent="0.25">
      <c r="J860" s="42"/>
    </row>
    <row r="861" spans="10:10" x14ac:dyDescent="0.25">
      <c r="J861" s="42"/>
    </row>
    <row r="862" spans="10:10" x14ac:dyDescent="0.25">
      <c r="J862" s="42"/>
    </row>
    <row r="863" spans="10:10" x14ac:dyDescent="0.25">
      <c r="J863" s="42"/>
    </row>
    <row r="864" spans="10:10" x14ac:dyDescent="0.25">
      <c r="J864" s="42"/>
    </row>
    <row r="865" spans="10:10" x14ac:dyDescent="0.25">
      <c r="J865" s="42"/>
    </row>
    <row r="866" spans="10:10" x14ac:dyDescent="0.25">
      <c r="J866" s="42"/>
    </row>
    <row r="867" spans="10:10" x14ac:dyDescent="0.25">
      <c r="J867" s="42"/>
    </row>
    <row r="868" spans="10:10" x14ac:dyDescent="0.25">
      <c r="J868" s="42"/>
    </row>
    <row r="869" spans="10:10" x14ac:dyDescent="0.25">
      <c r="J869" s="42"/>
    </row>
    <row r="870" spans="10:10" x14ac:dyDescent="0.25">
      <c r="J870" s="42"/>
    </row>
    <row r="871" spans="10:10" x14ac:dyDescent="0.25">
      <c r="J871" s="42"/>
    </row>
    <row r="872" spans="10:10" x14ac:dyDescent="0.25">
      <c r="J872" s="42"/>
    </row>
    <row r="873" spans="10:10" x14ac:dyDescent="0.25">
      <c r="J873" s="42"/>
    </row>
    <row r="874" spans="10:10" x14ac:dyDescent="0.25">
      <c r="J874" s="42"/>
    </row>
    <row r="875" spans="10:10" x14ac:dyDescent="0.25">
      <c r="J875" s="42"/>
    </row>
    <row r="876" spans="10:10" x14ac:dyDescent="0.25">
      <c r="J876" s="42"/>
    </row>
    <row r="877" spans="10:10" x14ac:dyDescent="0.25">
      <c r="J877" s="42"/>
    </row>
    <row r="878" spans="10:10" x14ac:dyDescent="0.25">
      <c r="J878" s="42"/>
    </row>
    <row r="879" spans="10:10" x14ac:dyDescent="0.25">
      <c r="J879" s="42"/>
    </row>
    <row r="880" spans="10:10" x14ac:dyDescent="0.25">
      <c r="J880" s="42"/>
    </row>
    <row r="881" spans="10:10" x14ac:dyDescent="0.25">
      <c r="J881" s="42"/>
    </row>
    <row r="882" spans="10:10" x14ac:dyDescent="0.25">
      <c r="J882" s="42"/>
    </row>
    <row r="883" spans="10:10" x14ac:dyDescent="0.25">
      <c r="J883" s="42"/>
    </row>
    <row r="884" spans="10:10" x14ac:dyDescent="0.25">
      <c r="J884" s="42"/>
    </row>
    <row r="885" spans="10:10" x14ac:dyDescent="0.25">
      <c r="J885" s="42"/>
    </row>
    <row r="886" spans="10:10" x14ac:dyDescent="0.25">
      <c r="J886" s="42"/>
    </row>
    <row r="887" spans="10:10" x14ac:dyDescent="0.25">
      <c r="J887" s="42"/>
    </row>
    <row r="888" spans="10:10" x14ac:dyDescent="0.25">
      <c r="J888" s="42"/>
    </row>
    <row r="889" spans="10:10" x14ac:dyDescent="0.25">
      <c r="J889" s="42"/>
    </row>
    <row r="890" spans="10:10" x14ac:dyDescent="0.25">
      <c r="J890" s="42"/>
    </row>
    <row r="891" spans="10:10" x14ac:dyDescent="0.25">
      <c r="J891" s="42"/>
    </row>
    <row r="892" spans="10:10" x14ac:dyDescent="0.25">
      <c r="J892" s="42"/>
    </row>
    <row r="893" spans="10:10" x14ac:dyDescent="0.25">
      <c r="J893" s="42"/>
    </row>
    <row r="894" spans="10:10" x14ac:dyDescent="0.25">
      <c r="J894" s="42"/>
    </row>
    <row r="895" spans="10:10" x14ac:dyDescent="0.25">
      <c r="J895" s="42"/>
    </row>
    <row r="896" spans="10:10" x14ac:dyDescent="0.25">
      <c r="J896" s="42"/>
    </row>
    <row r="897" spans="10:10" x14ac:dyDescent="0.25">
      <c r="J897" s="42"/>
    </row>
    <row r="898" spans="10:10" x14ac:dyDescent="0.25">
      <c r="J898" s="42"/>
    </row>
    <row r="899" spans="10:10" x14ac:dyDescent="0.25">
      <c r="J899" s="42"/>
    </row>
    <row r="900" spans="10:10" x14ac:dyDescent="0.25">
      <c r="J900" s="42"/>
    </row>
    <row r="901" spans="10:10" x14ac:dyDescent="0.25">
      <c r="J901" s="42"/>
    </row>
    <row r="902" spans="10:10" x14ac:dyDescent="0.25">
      <c r="J902" s="42"/>
    </row>
    <row r="903" spans="10:10" x14ac:dyDescent="0.25">
      <c r="J903" s="42"/>
    </row>
    <row r="904" spans="10:10" x14ac:dyDescent="0.25">
      <c r="J904" s="42"/>
    </row>
    <row r="905" spans="10:10" x14ac:dyDescent="0.25">
      <c r="J905" s="42"/>
    </row>
    <row r="906" spans="10:10" x14ac:dyDescent="0.25">
      <c r="J906" s="42"/>
    </row>
    <row r="907" spans="10:10" x14ac:dyDescent="0.25">
      <c r="J907" s="42"/>
    </row>
    <row r="908" spans="10:10" x14ac:dyDescent="0.25">
      <c r="J908" s="42"/>
    </row>
    <row r="909" spans="10:10" x14ac:dyDescent="0.25">
      <c r="J909" s="42"/>
    </row>
    <row r="910" spans="10:10" x14ac:dyDescent="0.25">
      <c r="J910" s="42"/>
    </row>
    <row r="911" spans="10:10" x14ac:dyDescent="0.25">
      <c r="J911" s="42"/>
    </row>
    <row r="912" spans="10:10" x14ac:dyDescent="0.25">
      <c r="J912" s="42"/>
    </row>
    <row r="913" spans="10:10" x14ac:dyDescent="0.25">
      <c r="J913" s="42"/>
    </row>
    <row r="914" spans="10:10" x14ac:dyDescent="0.25">
      <c r="J914" s="42"/>
    </row>
    <row r="915" spans="10:10" x14ac:dyDescent="0.25">
      <c r="J915" s="42"/>
    </row>
    <row r="916" spans="10:10" x14ac:dyDescent="0.25">
      <c r="J916" s="42"/>
    </row>
    <row r="917" spans="10:10" x14ac:dyDescent="0.25">
      <c r="J917" s="42"/>
    </row>
    <row r="918" spans="10:10" x14ac:dyDescent="0.25">
      <c r="J918" s="42"/>
    </row>
    <row r="919" spans="10:10" x14ac:dyDescent="0.25">
      <c r="J919" s="42"/>
    </row>
    <row r="920" spans="10:10" x14ac:dyDescent="0.25">
      <c r="J920" s="42"/>
    </row>
    <row r="921" spans="10:10" x14ac:dyDescent="0.25">
      <c r="J921" s="42"/>
    </row>
    <row r="922" spans="10:10" x14ac:dyDescent="0.25">
      <c r="J922" s="42"/>
    </row>
    <row r="923" spans="10:10" x14ac:dyDescent="0.25">
      <c r="J923" s="42"/>
    </row>
    <row r="924" spans="10:10" x14ac:dyDescent="0.25">
      <c r="J924" s="42"/>
    </row>
    <row r="925" spans="10:10" x14ac:dyDescent="0.25">
      <c r="J925" s="42"/>
    </row>
    <row r="926" spans="10:10" x14ac:dyDescent="0.25">
      <c r="J926" s="42"/>
    </row>
    <row r="927" spans="10:10" x14ac:dyDescent="0.25">
      <c r="J927" s="42"/>
    </row>
    <row r="928" spans="10:10" x14ac:dyDescent="0.25">
      <c r="J928" s="42"/>
    </row>
    <row r="929" spans="10:10" x14ac:dyDescent="0.25">
      <c r="J929" s="42"/>
    </row>
    <row r="930" spans="10:10" x14ac:dyDescent="0.25">
      <c r="J930" s="42"/>
    </row>
    <row r="931" spans="10:10" x14ac:dyDescent="0.25">
      <c r="J931" s="42"/>
    </row>
    <row r="932" spans="10:10" x14ac:dyDescent="0.25">
      <c r="J932" s="42"/>
    </row>
    <row r="933" spans="10:10" x14ac:dyDescent="0.25">
      <c r="J933" s="42"/>
    </row>
    <row r="934" spans="10:10" x14ac:dyDescent="0.25">
      <c r="J934" s="42"/>
    </row>
    <row r="935" spans="10:10" x14ac:dyDescent="0.25">
      <c r="J935" s="42"/>
    </row>
    <row r="936" spans="10:10" x14ac:dyDescent="0.25">
      <c r="J936" s="42"/>
    </row>
    <row r="937" spans="10:10" x14ac:dyDescent="0.25">
      <c r="J937" s="42"/>
    </row>
    <row r="938" spans="10:10" x14ac:dyDescent="0.25">
      <c r="J938" s="42"/>
    </row>
    <row r="939" spans="10:10" x14ac:dyDescent="0.25">
      <c r="J939" s="42"/>
    </row>
    <row r="940" spans="10:10" x14ac:dyDescent="0.25">
      <c r="J940" s="42"/>
    </row>
    <row r="941" spans="10:10" x14ac:dyDescent="0.25">
      <c r="J941" s="42"/>
    </row>
    <row r="942" spans="10:10" x14ac:dyDescent="0.25">
      <c r="J942" s="42"/>
    </row>
    <row r="943" spans="10:10" x14ac:dyDescent="0.25">
      <c r="J943" s="42"/>
    </row>
    <row r="944" spans="10:10" x14ac:dyDescent="0.25">
      <c r="J944" s="42"/>
    </row>
    <row r="945" spans="10:10" x14ac:dyDescent="0.25">
      <c r="J945" s="42"/>
    </row>
    <row r="946" spans="10:10" x14ac:dyDescent="0.25">
      <c r="J946" s="42"/>
    </row>
    <row r="947" spans="10:10" x14ac:dyDescent="0.25">
      <c r="J947" s="42"/>
    </row>
    <row r="948" spans="10:10" x14ac:dyDescent="0.25">
      <c r="J948" s="42"/>
    </row>
    <row r="949" spans="10:10" x14ac:dyDescent="0.25">
      <c r="J949" s="42"/>
    </row>
    <row r="950" spans="10:10" x14ac:dyDescent="0.25">
      <c r="J950" s="42"/>
    </row>
    <row r="951" spans="10:10" x14ac:dyDescent="0.25">
      <c r="J951" s="42"/>
    </row>
    <row r="952" spans="10:10" x14ac:dyDescent="0.25">
      <c r="J952" s="42"/>
    </row>
    <row r="953" spans="10:10" x14ac:dyDescent="0.25">
      <c r="J953" s="42"/>
    </row>
    <row r="954" spans="10:10" x14ac:dyDescent="0.25">
      <c r="J954" s="42"/>
    </row>
    <row r="955" spans="10:10" x14ac:dyDescent="0.25">
      <c r="J955" s="42"/>
    </row>
    <row r="956" spans="10:10" x14ac:dyDescent="0.25">
      <c r="J956" s="42"/>
    </row>
    <row r="957" spans="10:10" x14ac:dyDescent="0.25">
      <c r="J957" s="42"/>
    </row>
    <row r="958" spans="10:10" x14ac:dyDescent="0.25">
      <c r="J958" s="42"/>
    </row>
    <row r="959" spans="10:10" x14ac:dyDescent="0.25">
      <c r="J959" s="42"/>
    </row>
    <row r="960" spans="10:10" x14ac:dyDescent="0.25">
      <c r="J960" s="42"/>
    </row>
    <row r="961" spans="10:10" x14ac:dyDescent="0.25">
      <c r="J961" s="42"/>
    </row>
    <row r="962" spans="10:10" x14ac:dyDescent="0.25">
      <c r="J962" s="42"/>
    </row>
    <row r="963" spans="10:10" x14ac:dyDescent="0.25">
      <c r="J963" s="42"/>
    </row>
    <row r="964" spans="10:10" x14ac:dyDescent="0.25">
      <c r="J964" s="42"/>
    </row>
    <row r="965" spans="10:10" x14ac:dyDescent="0.25">
      <c r="J965" s="42"/>
    </row>
    <row r="966" spans="10:10" x14ac:dyDescent="0.25">
      <c r="J966" s="42"/>
    </row>
    <row r="967" spans="10:10" x14ac:dyDescent="0.25">
      <c r="J967" s="42"/>
    </row>
    <row r="968" spans="10:10" x14ac:dyDescent="0.25">
      <c r="J968" s="42"/>
    </row>
    <row r="969" spans="10:10" x14ac:dyDescent="0.25">
      <c r="J969" s="42"/>
    </row>
    <row r="970" spans="10:10" x14ac:dyDescent="0.25">
      <c r="J970" s="42"/>
    </row>
    <row r="971" spans="10:10" x14ac:dyDescent="0.25">
      <c r="J971" s="42"/>
    </row>
    <row r="972" spans="10:10" x14ac:dyDescent="0.25">
      <c r="J972" s="42"/>
    </row>
    <row r="973" spans="10:10" x14ac:dyDescent="0.25">
      <c r="J973" s="42"/>
    </row>
    <row r="974" spans="10:10" x14ac:dyDescent="0.25">
      <c r="J974" s="42"/>
    </row>
    <row r="975" spans="10:10" x14ac:dyDescent="0.25">
      <c r="J975" s="42"/>
    </row>
    <row r="976" spans="10:10" x14ac:dyDescent="0.25">
      <c r="J976" s="42"/>
    </row>
    <row r="977" spans="10:10" x14ac:dyDescent="0.25">
      <c r="J977" s="42"/>
    </row>
    <row r="978" spans="10:10" x14ac:dyDescent="0.25">
      <c r="J978" s="42"/>
    </row>
    <row r="979" spans="10:10" x14ac:dyDescent="0.25">
      <c r="J979" s="42"/>
    </row>
    <row r="980" spans="10:10" x14ac:dyDescent="0.25">
      <c r="J980" s="42"/>
    </row>
    <row r="981" spans="10:10" x14ac:dyDescent="0.25">
      <c r="J981" s="42"/>
    </row>
    <row r="982" spans="10:10" x14ac:dyDescent="0.25">
      <c r="J982" s="42"/>
    </row>
    <row r="983" spans="10:10" x14ac:dyDescent="0.25">
      <c r="J983" s="42"/>
    </row>
    <row r="984" spans="10:10" x14ac:dyDescent="0.25">
      <c r="J984" s="42"/>
    </row>
    <row r="985" spans="10:10" x14ac:dyDescent="0.25">
      <c r="J985" s="42"/>
    </row>
    <row r="986" spans="10:10" x14ac:dyDescent="0.25">
      <c r="J986" s="42"/>
    </row>
    <row r="987" spans="10:10" x14ac:dyDescent="0.25">
      <c r="J987" s="42"/>
    </row>
    <row r="988" spans="10:10" x14ac:dyDescent="0.25">
      <c r="J988" s="42"/>
    </row>
    <row r="989" spans="10:10" x14ac:dyDescent="0.25">
      <c r="J989" s="42"/>
    </row>
    <row r="990" spans="10:10" x14ac:dyDescent="0.25">
      <c r="J990" s="42"/>
    </row>
    <row r="991" spans="10:10" x14ac:dyDescent="0.25">
      <c r="J991" s="42"/>
    </row>
    <row r="992" spans="10:10" x14ac:dyDescent="0.25">
      <c r="J992" s="42"/>
    </row>
    <row r="993" spans="10:10" x14ac:dyDescent="0.25">
      <c r="J993" s="42"/>
    </row>
    <row r="994" spans="10:10" x14ac:dyDescent="0.25">
      <c r="J994" s="42"/>
    </row>
    <row r="995" spans="10:10" x14ac:dyDescent="0.25">
      <c r="J995" s="42"/>
    </row>
    <row r="996" spans="10:10" x14ac:dyDescent="0.25">
      <c r="J996" s="42"/>
    </row>
    <row r="997" spans="10:10" x14ac:dyDescent="0.25">
      <c r="J997" s="42"/>
    </row>
    <row r="998" spans="10:10" x14ac:dyDescent="0.25">
      <c r="J998" s="42"/>
    </row>
    <row r="999" spans="10:10" x14ac:dyDescent="0.25">
      <c r="J999" s="42"/>
    </row>
    <row r="1000" spans="10:10" x14ac:dyDescent="0.25">
      <c r="J1000" s="42"/>
    </row>
    <row r="1001" spans="10:10" x14ac:dyDescent="0.25">
      <c r="J1001" s="42"/>
    </row>
    <row r="1002" spans="10:10" x14ac:dyDescent="0.25">
      <c r="J1002" s="42"/>
    </row>
    <row r="1003" spans="10:10" x14ac:dyDescent="0.25">
      <c r="J1003" s="42"/>
    </row>
    <row r="1004" spans="10:10" x14ac:dyDescent="0.25">
      <c r="J1004" s="42"/>
    </row>
    <row r="1005" spans="10:10" x14ac:dyDescent="0.25">
      <c r="J1005" s="42"/>
    </row>
    <row r="1006" spans="10:10" x14ac:dyDescent="0.25">
      <c r="J1006" s="42"/>
    </row>
    <row r="1007" spans="10:10" x14ac:dyDescent="0.25">
      <c r="J1007" s="42"/>
    </row>
    <row r="1008" spans="10:10" x14ac:dyDescent="0.25">
      <c r="J1008" s="42"/>
    </row>
    <row r="1009" spans="10:10" x14ac:dyDescent="0.25">
      <c r="J1009" s="42"/>
    </row>
    <row r="1010" spans="10:10" x14ac:dyDescent="0.25">
      <c r="J1010" s="42"/>
    </row>
    <row r="1011" spans="10:10" x14ac:dyDescent="0.25">
      <c r="J1011" s="42"/>
    </row>
    <row r="1012" spans="10:10" x14ac:dyDescent="0.25">
      <c r="J1012" s="42"/>
    </row>
    <row r="1013" spans="10:10" x14ac:dyDescent="0.25">
      <c r="J1013" s="42"/>
    </row>
    <row r="1014" spans="10:10" x14ac:dyDescent="0.25">
      <c r="J1014" s="42"/>
    </row>
    <row r="1015" spans="10:10" x14ac:dyDescent="0.25">
      <c r="J1015" s="42"/>
    </row>
    <row r="1016" spans="10:10" x14ac:dyDescent="0.25">
      <c r="J1016" s="42"/>
    </row>
    <row r="1017" spans="10:10" x14ac:dyDescent="0.25">
      <c r="J1017" s="42"/>
    </row>
    <row r="1018" spans="10:10" x14ac:dyDescent="0.25">
      <c r="J1018" s="42"/>
    </row>
    <row r="1019" spans="10:10" x14ac:dyDescent="0.25">
      <c r="J1019" s="42"/>
    </row>
    <row r="1020" spans="10:10" x14ac:dyDescent="0.25">
      <c r="J1020" s="42"/>
    </row>
    <row r="1021" spans="10:10" x14ac:dyDescent="0.25">
      <c r="J1021" s="42"/>
    </row>
    <row r="1022" spans="10:10" x14ac:dyDescent="0.25">
      <c r="J1022" s="42"/>
    </row>
    <row r="1023" spans="10:10" x14ac:dyDescent="0.25">
      <c r="J1023" s="42"/>
    </row>
    <row r="1024" spans="10:10" x14ac:dyDescent="0.25">
      <c r="J1024" s="42"/>
    </row>
    <row r="1025" spans="10:10" x14ac:dyDescent="0.25">
      <c r="J1025" s="42"/>
    </row>
    <row r="1026" spans="10:10" x14ac:dyDescent="0.25">
      <c r="J1026" s="42"/>
    </row>
    <row r="1027" spans="10:10" x14ac:dyDescent="0.25">
      <c r="J1027" s="42"/>
    </row>
    <row r="1028" spans="10:10" x14ac:dyDescent="0.25">
      <c r="J1028" s="42"/>
    </row>
    <row r="1029" spans="10:10" x14ac:dyDescent="0.25">
      <c r="J1029" s="42"/>
    </row>
    <row r="1030" spans="10:10" x14ac:dyDescent="0.25">
      <c r="J1030" s="42"/>
    </row>
    <row r="1031" spans="10:10" x14ac:dyDescent="0.25">
      <c r="J1031" s="42"/>
    </row>
    <row r="1032" spans="10:10" x14ac:dyDescent="0.25">
      <c r="J1032" s="42"/>
    </row>
    <row r="1033" spans="10:10" x14ac:dyDescent="0.25">
      <c r="J1033" s="42"/>
    </row>
    <row r="1034" spans="10:10" x14ac:dyDescent="0.25">
      <c r="J1034" s="42"/>
    </row>
    <row r="1035" spans="10:10" x14ac:dyDescent="0.25">
      <c r="J1035" s="42"/>
    </row>
    <row r="1036" spans="10:10" x14ac:dyDescent="0.25">
      <c r="J1036" s="42"/>
    </row>
    <row r="1037" spans="10:10" x14ac:dyDescent="0.25">
      <c r="J1037" s="42"/>
    </row>
    <row r="1038" spans="10:10" x14ac:dyDescent="0.25">
      <c r="J1038" s="42"/>
    </row>
    <row r="1039" spans="10:10" x14ac:dyDescent="0.25">
      <c r="J1039" s="42"/>
    </row>
    <row r="1040" spans="10:10" x14ac:dyDescent="0.25">
      <c r="J1040" s="42"/>
    </row>
    <row r="1041" spans="10:10" x14ac:dyDescent="0.25">
      <c r="J1041" s="42"/>
    </row>
    <row r="1042" spans="10:10" x14ac:dyDescent="0.25">
      <c r="J1042" s="42"/>
    </row>
    <row r="1043" spans="10:10" x14ac:dyDescent="0.25">
      <c r="J1043" s="42"/>
    </row>
    <row r="1044" spans="10:10" x14ac:dyDescent="0.25">
      <c r="J1044" s="42"/>
    </row>
    <row r="1045" spans="10:10" x14ac:dyDescent="0.25">
      <c r="J1045" s="42"/>
    </row>
    <row r="1046" spans="10:10" x14ac:dyDescent="0.25">
      <c r="J1046" s="42"/>
    </row>
    <row r="1047" spans="10:10" x14ac:dyDescent="0.25">
      <c r="J1047" s="42"/>
    </row>
    <row r="1048" spans="10:10" x14ac:dyDescent="0.25">
      <c r="J1048" s="42"/>
    </row>
    <row r="1049" spans="10:10" x14ac:dyDescent="0.25">
      <c r="J1049" s="42"/>
    </row>
    <row r="1050" spans="10:10" x14ac:dyDescent="0.25">
      <c r="J1050" s="42"/>
    </row>
    <row r="1051" spans="10:10" x14ac:dyDescent="0.25">
      <c r="J1051" s="42"/>
    </row>
    <row r="1052" spans="10:10" x14ac:dyDescent="0.25">
      <c r="J1052" s="42"/>
    </row>
    <row r="1053" spans="10:10" x14ac:dyDescent="0.25">
      <c r="J1053" s="42"/>
    </row>
    <row r="1054" spans="10:10" x14ac:dyDescent="0.25">
      <c r="J1054" s="42"/>
    </row>
    <row r="1055" spans="10:10" x14ac:dyDescent="0.25">
      <c r="J1055" s="42"/>
    </row>
    <row r="1056" spans="10:10" x14ac:dyDescent="0.25">
      <c r="J1056" s="42"/>
    </row>
    <row r="1057" spans="10:10" x14ac:dyDescent="0.25">
      <c r="J1057" s="42"/>
    </row>
    <row r="1058" spans="10:10" x14ac:dyDescent="0.25">
      <c r="J1058" s="42"/>
    </row>
    <row r="1059" spans="10:10" x14ac:dyDescent="0.25">
      <c r="J1059" s="42"/>
    </row>
    <row r="1060" spans="10:10" x14ac:dyDescent="0.25">
      <c r="J1060" s="42"/>
    </row>
    <row r="1061" spans="10:10" x14ac:dyDescent="0.25">
      <c r="J1061" s="42"/>
    </row>
    <row r="1062" spans="10:10" x14ac:dyDescent="0.25">
      <c r="J1062" s="42"/>
    </row>
    <row r="1063" spans="10:10" x14ac:dyDescent="0.25">
      <c r="J1063" s="42"/>
    </row>
    <row r="1064" spans="10:10" x14ac:dyDescent="0.25">
      <c r="J1064" s="42"/>
    </row>
    <row r="1065" spans="10:10" x14ac:dyDescent="0.25">
      <c r="J1065" s="42"/>
    </row>
    <row r="1066" spans="10:10" x14ac:dyDescent="0.25">
      <c r="J1066" s="42"/>
    </row>
    <row r="1067" spans="10:10" x14ac:dyDescent="0.25">
      <c r="J1067" s="42"/>
    </row>
    <row r="1068" spans="10:10" x14ac:dyDescent="0.25">
      <c r="J1068" s="42"/>
    </row>
    <row r="1069" spans="10:10" x14ac:dyDescent="0.25">
      <c r="J1069" s="42"/>
    </row>
    <row r="1070" spans="10:10" x14ac:dyDescent="0.25">
      <c r="J1070" s="42"/>
    </row>
    <row r="1071" spans="10:10" x14ac:dyDescent="0.25">
      <c r="J1071" s="42"/>
    </row>
    <row r="1072" spans="10:10" x14ac:dyDescent="0.25">
      <c r="J1072" s="42"/>
    </row>
    <row r="1073" spans="10:10" x14ac:dyDescent="0.25">
      <c r="J1073" s="42"/>
    </row>
    <row r="1074" spans="10:10" x14ac:dyDescent="0.25">
      <c r="J1074" s="42"/>
    </row>
    <row r="1075" spans="10:10" x14ac:dyDescent="0.25">
      <c r="J1075" s="42"/>
    </row>
    <row r="1076" spans="10:10" x14ac:dyDescent="0.25">
      <c r="J1076" s="42"/>
    </row>
    <row r="1077" spans="10:10" x14ac:dyDescent="0.25">
      <c r="J1077" s="42"/>
    </row>
    <row r="1078" spans="10:10" x14ac:dyDescent="0.25">
      <c r="J1078" s="42"/>
    </row>
    <row r="1079" spans="10:10" x14ac:dyDescent="0.25">
      <c r="J1079" s="42"/>
    </row>
    <row r="1080" spans="10:10" x14ac:dyDescent="0.25">
      <c r="J1080" s="42"/>
    </row>
    <row r="1081" spans="10:10" x14ac:dyDescent="0.25">
      <c r="J1081" s="42"/>
    </row>
    <row r="1082" spans="10:10" x14ac:dyDescent="0.25">
      <c r="J1082" s="42"/>
    </row>
    <row r="1083" spans="10:10" x14ac:dyDescent="0.25">
      <c r="J1083" s="42"/>
    </row>
    <row r="1084" spans="10:10" x14ac:dyDescent="0.25">
      <c r="J1084" s="42"/>
    </row>
    <row r="1085" spans="10:10" x14ac:dyDescent="0.25">
      <c r="J1085" s="42"/>
    </row>
    <row r="1086" spans="10:10" x14ac:dyDescent="0.25">
      <c r="J1086" s="42"/>
    </row>
    <row r="1087" spans="10:10" x14ac:dyDescent="0.25">
      <c r="J1087" s="42"/>
    </row>
    <row r="1088" spans="10:10" x14ac:dyDescent="0.25">
      <c r="J1088" s="42"/>
    </row>
    <row r="1089" spans="10:10" x14ac:dyDescent="0.25">
      <c r="J1089" s="42"/>
    </row>
    <row r="1090" spans="10:10" x14ac:dyDescent="0.25">
      <c r="J1090" s="42"/>
    </row>
    <row r="1091" spans="10:10" x14ac:dyDescent="0.25">
      <c r="J1091" s="42"/>
    </row>
    <row r="1092" spans="10:10" x14ac:dyDescent="0.25">
      <c r="J1092" s="42"/>
    </row>
    <row r="1093" spans="10:10" x14ac:dyDescent="0.25">
      <c r="J1093" s="42"/>
    </row>
    <row r="1094" spans="10:10" x14ac:dyDescent="0.25">
      <c r="J1094" s="42"/>
    </row>
    <row r="1095" spans="10:10" x14ac:dyDescent="0.25">
      <c r="J1095" s="42"/>
    </row>
    <row r="1096" spans="10:10" x14ac:dyDescent="0.25">
      <c r="J1096" s="42"/>
    </row>
    <row r="1097" spans="10:10" x14ac:dyDescent="0.25">
      <c r="J1097" s="42"/>
    </row>
    <row r="1098" spans="10:10" x14ac:dyDescent="0.25">
      <c r="J1098" s="42"/>
    </row>
    <row r="1099" spans="10:10" x14ac:dyDescent="0.25">
      <c r="J1099" s="42"/>
    </row>
    <row r="1100" spans="10:10" x14ac:dyDescent="0.25">
      <c r="J1100" s="42"/>
    </row>
    <row r="1101" spans="10:10" x14ac:dyDescent="0.25">
      <c r="J1101" s="42"/>
    </row>
    <row r="1102" spans="10:10" x14ac:dyDescent="0.25">
      <c r="J1102" s="42"/>
    </row>
    <row r="1103" spans="10:10" x14ac:dyDescent="0.25">
      <c r="J1103" s="42"/>
    </row>
    <row r="1104" spans="10:10" x14ac:dyDescent="0.25">
      <c r="J1104" s="42"/>
    </row>
    <row r="1105" spans="10:10" x14ac:dyDescent="0.25">
      <c r="J1105" s="42"/>
    </row>
    <row r="1106" spans="10:10" x14ac:dyDescent="0.25">
      <c r="J1106" s="42"/>
    </row>
    <row r="1107" spans="10:10" x14ac:dyDescent="0.25">
      <c r="J1107" s="42"/>
    </row>
    <row r="1108" spans="10:10" x14ac:dyDescent="0.25">
      <c r="J1108" s="42"/>
    </row>
    <row r="1109" spans="10:10" x14ac:dyDescent="0.25">
      <c r="J1109" s="42"/>
    </row>
    <row r="1110" spans="10:10" x14ac:dyDescent="0.25">
      <c r="J1110" s="42"/>
    </row>
    <row r="1111" spans="10:10" x14ac:dyDescent="0.25">
      <c r="J1111" s="42"/>
    </row>
    <row r="1112" spans="10:10" x14ac:dyDescent="0.25">
      <c r="J1112" s="42"/>
    </row>
    <row r="1113" spans="10:10" x14ac:dyDescent="0.25">
      <c r="J1113" s="42"/>
    </row>
    <row r="1114" spans="10:10" x14ac:dyDescent="0.25">
      <c r="J1114" s="42"/>
    </row>
    <row r="1115" spans="10:10" x14ac:dyDescent="0.25">
      <c r="J1115" s="42"/>
    </row>
    <row r="1116" spans="10:10" x14ac:dyDescent="0.25">
      <c r="J1116" s="42"/>
    </row>
    <row r="1117" spans="10:10" x14ac:dyDescent="0.25">
      <c r="J1117" s="42"/>
    </row>
    <row r="1118" spans="10:10" x14ac:dyDescent="0.25">
      <c r="J1118" s="42"/>
    </row>
    <row r="1119" spans="10:10" x14ac:dyDescent="0.25">
      <c r="J1119" s="42"/>
    </row>
    <row r="1120" spans="10:10" x14ac:dyDescent="0.25">
      <c r="J1120" s="42"/>
    </row>
    <row r="1121" spans="10:10" x14ac:dyDescent="0.25">
      <c r="J1121" s="42"/>
    </row>
    <row r="1122" spans="10:10" x14ac:dyDescent="0.25">
      <c r="J1122" s="42"/>
    </row>
    <row r="1123" spans="10:10" x14ac:dyDescent="0.25">
      <c r="J1123" s="42"/>
    </row>
    <row r="1124" spans="10:10" x14ac:dyDescent="0.25">
      <c r="J1124" s="42"/>
    </row>
    <row r="1125" spans="10:10" x14ac:dyDescent="0.25">
      <c r="J1125" s="42"/>
    </row>
    <row r="1126" spans="10:10" x14ac:dyDescent="0.25">
      <c r="J1126" s="42"/>
    </row>
    <row r="1127" spans="10:10" x14ac:dyDescent="0.25">
      <c r="J1127" s="42"/>
    </row>
    <row r="1128" spans="10:10" x14ac:dyDescent="0.25">
      <c r="J1128" s="42"/>
    </row>
    <row r="1129" spans="10:10" x14ac:dyDescent="0.25">
      <c r="J1129" s="42"/>
    </row>
    <row r="1130" spans="10:10" x14ac:dyDescent="0.25">
      <c r="J1130" s="42"/>
    </row>
    <row r="1131" spans="10:10" x14ac:dyDescent="0.25">
      <c r="J1131" s="42"/>
    </row>
    <row r="1132" spans="10:10" x14ac:dyDescent="0.25">
      <c r="J1132" s="42"/>
    </row>
    <row r="1133" spans="10:10" x14ac:dyDescent="0.25">
      <c r="J1133" s="42"/>
    </row>
    <row r="1134" spans="10:10" x14ac:dyDescent="0.25">
      <c r="J1134" s="42"/>
    </row>
    <row r="1135" spans="10:10" x14ac:dyDescent="0.25">
      <c r="J1135" s="42"/>
    </row>
    <row r="1136" spans="10:10" x14ac:dyDescent="0.25">
      <c r="J1136" s="42"/>
    </row>
    <row r="1137" spans="10:10" x14ac:dyDescent="0.25">
      <c r="J1137" s="42"/>
    </row>
    <row r="1138" spans="10:10" x14ac:dyDescent="0.25">
      <c r="J1138" s="42"/>
    </row>
    <row r="1139" spans="10:10" x14ac:dyDescent="0.25">
      <c r="J1139" s="42"/>
    </row>
    <row r="1140" spans="10:10" x14ac:dyDescent="0.25">
      <c r="J1140" s="42"/>
    </row>
    <row r="1141" spans="10:10" x14ac:dyDescent="0.25">
      <c r="J1141" s="42"/>
    </row>
    <row r="1142" spans="10:10" x14ac:dyDescent="0.25">
      <c r="J1142" s="42"/>
    </row>
    <row r="1143" spans="10:10" x14ac:dyDescent="0.25">
      <c r="J1143" s="42"/>
    </row>
    <row r="1144" spans="10:10" x14ac:dyDescent="0.25">
      <c r="J1144" s="42"/>
    </row>
    <row r="1145" spans="10:10" x14ac:dyDescent="0.25">
      <c r="J1145" s="42"/>
    </row>
    <row r="1146" spans="10:10" x14ac:dyDescent="0.25">
      <c r="J1146" s="42"/>
    </row>
    <row r="1147" spans="10:10" x14ac:dyDescent="0.25">
      <c r="J1147" s="42"/>
    </row>
    <row r="1148" spans="10:10" x14ac:dyDescent="0.25">
      <c r="J1148" s="42"/>
    </row>
    <row r="1149" spans="10:10" x14ac:dyDescent="0.25">
      <c r="J1149" s="42"/>
    </row>
    <row r="1150" spans="10:10" x14ac:dyDescent="0.25">
      <c r="J1150" s="42"/>
    </row>
    <row r="1151" spans="10:10" x14ac:dyDescent="0.25">
      <c r="J1151" s="42"/>
    </row>
    <row r="1152" spans="10:10" x14ac:dyDescent="0.25">
      <c r="J1152" s="42"/>
    </row>
    <row r="1153" spans="10:10" x14ac:dyDescent="0.25">
      <c r="J1153" s="42"/>
    </row>
    <row r="1154" spans="10:10" x14ac:dyDescent="0.25">
      <c r="J1154" s="42"/>
    </row>
    <row r="1155" spans="10:10" x14ac:dyDescent="0.25">
      <c r="J1155" s="42"/>
    </row>
    <row r="1156" spans="10:10" x14ac:dyDescent="0.25">
      <c r="J1156" s="42"/>
    </row>
    <row r="1157" spans="10:10" x14ac:dyDescent="0.25">
      <c r="J1157" s="42"/>
    </row>
    <row r="1158" spans="10:10" x14ac:dyDescent="0.25">
      <c r="J1158" s="42"/>
    </row>
    <row r="1159" spans="10:10" x14ac:dyDescent="0.25">
      <c r="J1159" s="42"/>
    </row>
    <row r="1160" spans="10:10" x14ac:dyDescent="0.25">
      <c r="J1160" s="42"/>
    </row>
    <row r="1161" spans="10:10" x14ac:dyDescent="0.25">
      <c r="J1161" s="42"/>
    </row>
    <row r="1162" spans="10:10" x14ac:dyDescent="0.25">
      <c r="J1162" s="42"/>
    </row>
    <row r="1163" spans="10:10" x14ac:dyDescent="0.25">
      <c r="J1163" s="42"/>
    </row>
    <row r="1164" spans="10:10" x14ac:dyDescent="0.25">
      <c r="J1164" s="42"/>
    </row>
    <row r="1165" spans="10:10" x14ac:dyDescent="0.25">
      <c r="J1165" s="42"/>
    </row>
    <row r="1166" spans="10:10" x14ac:dyDescent="0.25">
      <c r="J1166" s="42"/>
    </row>
    <row r="1167" spans="10:10" x14ac:dyDescent="0.25">
      <c r="J1167" s="42"/>
    </row>
    <row r="1168" spans="10:10" x14ac:dyDescent="0.25">
      <c r="J1168" s="42"/>
    </row>
    <row r="1169" spans="10:10" x14ac:dyDescent="0.25">
      <c r="J1169" s="42"/>
    </row>
    <row r="1170" spans="10:10" x14ac:dyDescent="0.25">
      <c r="J1170" s="42"/>
    </row>
    <row r="1171" spans="10:10" x14ac:dyDescent="0.25">
      <c r="J1171" s="42"/>
    </row>
    <row r="1172" spans="10:10" x14ac:dyDescent="0.25">
      <c r="J1172" s="42"/>
    </row>
    <row r="1173" spans="10:10" x14ac:dyDescent="0.25">
      <c r="J1173" s="42"/>
    </row>
    <row r="1174" spans="10:10" x14ac:dyDescent="0.25">
      <c r="J1174" s="42"/>
    </row>
    <row r="1175" spans="10:10" x14ac:dyDescent="0.25">
      <c r="J1175" s="42"/>
    </row>
    <row r="1176" spans="10:10" x14ac:dyDescent="0.25">
      <c r="J1176" s="42"/>
    </row>
    <row r="1177" spans="10:10" x14ac:dyDescent="0.25">
      <c r="J1177" s="42"/>
    </row>
    <row r="1178" spans="10:10" x14ac:dyDescent="0.25">
      <c r="J1178" s="42"/>
    </row>
    <row r="1179" spans="10:10" x14ac:dyDescent="0.25">
      <c r="J1179" s="42"/>
    </row>
    <row r="1180" spans="10:10" x14ac:dyDescent="0.25">
      <c r="J1180" s="42"/>
    </row>
    <row r="1181" spans="10:10" x14ac:dyDescent="0.25">
      <c r="J1181" s="42"/>
    </row>
    <row r="1182" spans="10:10" x14ac:dyDescent="0.25">
      <c r="J1182" s="42"/>
    </row>
    <row r="1183" spans="10:10" x14ac:dyDescent="0.25">
      <c r="J1183" s="42"/>
    </row>
    <row r="1184" spans="10:10" x14ac:dyDescent="0.25">
      <c r="J1184" s="42"/>
    </row>
    <row r="1185" spans="10:10" x14ac:dyDescent="0.25">
      <c r="J1185" s="42"/>
    </row>
    <row r="1186" spans="10:10" x14ac:dyDescent="0.25">
      <c r="J1186" s="42"/>
    </row>
    <row r="1187" spans="10:10" x14ac:dyDescent="0.25">
      <c r="J1187" s="42"/>
    </row>
    <row r="1188" spans="10:10" x14ac:dyDescent="0.25">
      <c r="J1188" s="42"/>
    </row>
    <row r="1189" spans="10:10" x14ac:dyDescent="0.25">
      <c r="J1189" s="42"/>
    </row>
    <row r="1190" spans="10:10" x14ac:dyDescent="0.25">
      <c r="J1190" s="42"/>
    </row>
    <row r="1191" spans="10:10" x14ac:dyDescent="0.25">
      <c r="J1191" s="42"/>
    </row>
    <row r="1192" spans="10:10" x14ac:dyDescent="0.25">
      <c r="J1192" s="42"/>
    </row>
    <row r="1193" spans="10:10" x14ac:dyDescent="0.25">
      <c r="J1193" s="42"/>
    </row>
    <row r="1194" spans="10:10" x14ac:dyDescent="0.25">
      <c r="J1194" s="42"/>
    </row>
    <row r="1195" spans="10:10" x14ac:dyDescent="0.25">
      <c r="J1195" s="42"/>
    </row>
    <row r="1196" spans="10:10" x14ac:dyDescent="0.25">
      <c r="J1196" s="42"/>
    </row>
    <row r="1197" spans="10:10" x14ac:dyDescent="0.25">
      <c r="J1197" s="42"/>
    </row>
    <row r="1198" spans="10:10" x14ac:dyDescent="0.25">
      <c r="J1198" s="42"/>
    </row>
    <row r="1199" spans="10:10" x14ac:dyDescent="0.25">
      <c r="J1199" s="42"/>
    </row>
    <row r="1200" spans="10:10" x14ac:dyDescent="0.25">
      <c r="J1200" s="42"/>
    </row>
    <row r="1201" spans="10:10" x14ac:dyDescent="0.25">
      <c r="J1201" s="42"/>
    </row>
    <row r="1202" spans="10:10" x14ac:dyDescent="0.25">
      <c r="J1202" s="42"/>
    </row>
    <row r="1203" spans="10:10" x14ac:dyDescent="0.25">
      <c r="J1203" s="42"/>
    </row>
    <row r="1204" spans="10:10" x14ac:dyDescent="0.25">
      <c r="J1204" s="42"/>
    </row>
    <row r="1205" spans="10:10" x14ac:dyDescent="0.25">
      <c r="J1205" s="42"/>
    </row>
    <row r="1206" spans="10:10" x14ac:dyDescent="0.25">
      <c r="J1206" s="42"/>
    </row>
    <row r="1207" spans="10:10" x14ac:dyDescent="0.25">
      <c r="J1207" s="42"/>
    </row>
    <row r="1208" spans="10:10" x14ac:dyDescent="0.25">
      <c r="J1208" s="42"/>
    </row>
    <row r="1209" spans="10:10" x14ac:dyDescent="0.25">
      <c r="J1209" s="42"/>
    </row>
    <row r="1210" spans="10:10" x14ac:dyDescent="0.25">
      <c r="J1210" s="42"/>
    </row>
    <row r="1211" spans="10:10" x14ac:dyDescent="0.25">
      <c r="J1211" s="42"/>
    </row>
    <row r="1212" spans="10:10" x14ac:dyDescent="0.25">
      <c r="J1212" s="42"/>
    </row>
    <row r="1213" spans="10:10" x14ac:dyDescent="0.25">
      <c r="J1213" s="42"/>
    </row>
    <row r="1214" spans="10:10" x14ac:dyDescent="0.25">
      <c r="J1214" s="42"/>
    </row>
    <row r="1215" spans="10:10" x14ac:dyDescent="0.25">
      <c r="J1215" s="42"/>
    </row>
    <row r="1216" spans="10:10" x14ac:dyDescent="0.25">
      <c r="J1216" s="42"/>
    </row>
    <row r="1217" spans="10:10" x14ac:dyDescent="0.25">
      <c r="J1217" s="42"/>
    </row>
    <row r="1218" spans="10:10" x14ac:dyDescent="0.25">
      <c r="J1218" s="42"/>
    </row>
    <row r="1219" spans="10:10" x14ac:dyDescent="0.25">
      <c r="J1219" s="42"/>
    </row>
    <row r="1220" spans="10:10" x14ac:dyDescent="0.25">
      <c r="J1220" s="42"/>
    </row>
    <row r="1221" spans="10:10" x14ac:dyDescent="0.25">
      <c r="J1221" s="42"/>
    </row>
    <row r="1222" spans="10:10" x14ac:dyDescent="0.25">
      <c r="J1222" s="42"/>
    </row>
    <row r="1223" spans="10:10" x14ac:dyDescent="0.25">
      <c r="J1223" s="42"/>
    </row>
    <row r="1224" spans="10:10" x14ac:dyDescent="0.25">
      <c r="J1224" s="42"/>
    </row>
    <row r="1225" spans="10:10" x14ac:dyDescent="0.25">
      <c r="J1225" s="42"/>
    </row>
    <row r="1226" spans="10:10" x14ac:dyDescent="0.25">
      <c r="J1226" s="42"/>
    </row>
    <row r="1227" spans="10:10" x14ac:dyDescent="0.25">
      <c r="J1227" s="42"/>
    </row>
    <row r="1228" spans="10:10" x14ac:dyDescent="0.25">
      <c r="J1228" s="42"/>
    </row>
    <row r="1229" spans="10:10" x14ac:dyDescent="0.25">
      <c r="J1229" s="42"/>
    </row>
    <row r="1230" spans="10:10" x14ac:dyDescent="0.25">
      <c r="J1230" s="42"/>
    </row>
    <row r="1231" spans="10:10" x14ac:dyDescent="0.25">
      <c r="J1231" s="42"/>
    </row>
    <row r="1232" spans="10:10" x14ac:dyDescent="0.25">
      <c r="J1232" s="42"/>
    </row>
    <row r="1233" spans="10:10" x14ac:dyDescent="0.25">
      <c r="J1233" s="42"/>
    </row>
    <row r="1234" spans="10:10" x14ac:dyDescent="0.25">
      <c r="J1234" s="42"/>
    </row>
    <row r="1235" spans="10:10" x14ac:dyDescent="0.25">
      <c r="J1235" s="42"/>
    </row>
    <row r="1236" spans="10:10" x14ac:dyDescent="0.25">
      <c r="J1236" s="42"/>
    </row>
    <row r="1237" spans="10:10" x14ac:dyDescent="0.25">
      <c r="J1237" s="42"/>
    </row>
    <row r="1238" spans="10:10" x14ac:dyDescent="0.25">
      <c r="J1238" s="42"/>
    </row>
    <row r="1239" spans="10:10" x14ac:dyDescent="0.25">
      <c r="J1239" s="42"/>
    </row>
    <row r="1240" spans="10:10" x14ac:dyDescent="0.25">
      <c r="J1240" s="42"/>
    </row>
    <row r="1241" spans="10:10" x14ac:dyDescent="0.25">
      <c r="J1241" s="42"/>
    </row>
    <row r="1242" spans="10:10" x14ac:dyDescent="0.25">
      <c r="J1242" s="42"/>
    </row>
    <row r="1243" spans="10:10" x14ac:dyDescent="0.25">
      <c r="J1243" s="42"/>
    </row>
    <row r="1244" spans="10:10" x14ac:dyDescent="0.25">
      <c r="J1244" s="42"/>
    </row>
    <row r="1245" spans="10:10" x14ac:dyDescent="0.25">
      <c r="J1245" s="42"/>
    </row>
    <row r="1246" spans="10:10" x14ac:dyDescent="0.25">
      <c r="J1246" s="42"/>
    </row>
    <row r="1247" spans="10:10" x14ac:dyDescent="0.25">
      <c r="J1247" s="42"/>
    </row>
    <row r="1248" spans="10:10" x14ac:dyDescent="0.25">
      <c r="J1248" s="42"/>
    </row>
    <row r="1249" spans="10:10" x14ac:dyDescent="0.25">
      <c r="J1249" s="42"/>
    </row>
    <row r="1250" spans="10:10" x14ac:dyDescent="0.25">
      <c r="J1250" s="42"/>
    </row>
    <row r="1251" spans="10:10" x14ac:dyDescent="0.25">
      <c r="J1251" s="42"/>
    </row>
    <row r="1252" spans="10:10" x14ac:dyDescent="0.25">
      <c r="J1252" s="42"/>
    </row>
    <row r="1253" spans="10:10" x14ac:dyDescent="0.25">
      <c r="J1253" s="42"/>
    </row>
    <row r="1254" spans="10:10" x14ac:dyDescent="0.25">
      <c r="J1254" s="42"/>
    </row>
    <row r="1255" spans="10:10" x14ac:dyDescent="0.25">
      <c r="J1255" s="42"/>
    </row>
    <row r="1256" spans="10:10" x14ac:dyDescent="0.25">
      <c r="J1256" s="42"/>
    </row>
    <row r="1257" spans="10:10" x14ac:dyDescent="0.25">
      <c r="J1257" s="42"/>
    </row>
    <row r="1258" spans="10:10" x14ac:dyDescent="0.25">
      <c r="J1258" s="42"/>
    </row>
    <row r="1259" spans="10:10" x14ac:dyDescent="0.25">
      <c r="J1259" s="42"/>
    </row>
    <row r="1260" spans="10:10" x14ac:dyDescent="0.25">
      <c r="J1260" s="42"/>
    </row>
    <row r="1261" spans="10:10" x14ac:dyDescent="0.25">
      <c r="J1261" s="42"/>
    </row>
    <row r="1262" spans="10:10" x14ac:dyDescent="0.25">
      <c r="J1262" s="42"/>
    </row>
    <row r="1263" spans="10:10" x14ac:dyDescent="0.25">
      <c r="J1263" s="42"/>
    </row>
    <row r="1264" spans="10:10" x14ac:dyDescent="0.25">
      <c r="J1264" s="42"/>
    </row>
    <row r="1265" spans="10:10" x14ac:dyDescent="0.25">
      <c r="J1265" s="42"/>
    </row>
    <row r="1266" spans="10:10" x14ac:dyDescent="0.25">
      <c r="J1266" s="42"/>
    </row>
    <row r="1267" spans="10:10" x14ac:dyDescent="0.25">
      <c r="J1267" s="42"/>
    </row>
    <row r="1268" spans="10:10" x14ac:dyDescent="0.25">
      <c r="J1268" s="42"/>
    </row>
    <row r="1269" spans="10:10" x14ac:dyDescent="0.25">
      <c r="J1269" s="42"/>
    </row>
    <row r="1270" spans="10:10" x14ac:dyDescent="0.25">
      <c r="J1270" s="42"/>
    </row>
    <row r="1271" spans="10:10" x14ac:dyDescent="0.25">
      <c r="J1271" s="42"/>
    </row>
    <row r="1272" spans="10:10" x14ac:dyDescent="0.25">
      <c r="J1272" s="42"/>
    </row>
    <row r="1273" spans="10:10" x14ac:dyDescent="0.25">
      <c r="J1273" s="42"/>
    </row>
    <row r="1274" spans="10:10" x14ac:dyDescent="0.25">
      <c r="J1274" s="42"/>
    </row>
    <row r="1275" spans="10:10" x14ac:dyDescent="0.25">
      <c r="J1275" s="42"/>
    </row>
    <row r="1276" spans="10:10" x14ac:dyDescent="0.25">
      <c r="J1276" s="42"/>
    </row>
    <row r="1277" spans="10:10" x14ac:dyDescent="0.25">
      <c r="J1277" s="42"/>
    </row>
    <row r="1278" spans="10:10" x14ac:dyDescent="0.25">
      <c r="J1278" s="42"/>
    </row>
    <row r="1279" spans="10:10" x14ac:dyDescent="0.25">
      <c r="J1279" s="42"/>
    </row>
    <row r="1280" spans="10:10" x14ac:dyDescent="0.25">
      <c r="J1280" s="42"/>
    </row>
    <row r="1281" spans="10:10" x14ac:dyDescent="0.25">
      <c r="J1281" s="42"/>
    </row>
    <row r="1282" spans="10:10" x14ac:dyDescent="0.25">
      <c r="J1282" s="42"/>
    </row>
    <row r="1283" spans="10:10" x14ac:dyDescent="0.25">
      <c r="J1283" s="42"/>
    </row>
    <row r="1284" spans="10:10" x14ac:dyDescent="0.25">
      <c r="J1284" s="42"/>
    </row>
    <row r="1285" spans="10:10" x14ac:dyDescent="0.25">
      <c r="J1285" s="42"/>
    </row>
    <row r="1286" spans="10:10" x14ac:dyDescent="0.25">
      <c r="J1286" s="42"/>
    </row>
    <row r="1287" spans="10:10" x14ac:dyDescent="0.25">
      <c r="J1287" s="42"/>
    </row>
    <row r="1288" spans="10:10" x14ac:dyDescent="0.25">
      <c r="J1288" s="42"/>
    </row>
    <row r="1289" spans="10:10" x14ac:dyDescent="0.25">
      <c r="J1289" s="42"/>
    </row>
    <row r="1290" spans="10:10" x14ac:dyDescent="0.25">
      <c r="J1290" s="42"/>
    </row>
    <row r="1291" spans="10:10" x14ac:dyDescent="0.25">
      <c r="J1291" s="42"/>
    </row>
    <row r="1292" spans="10:10" x14ac:dyDescent="0.25">
      <c r="J1292" s="42"/>
    </row>
    <row r="1293" spans="10:10" x14ac:dyDescent="0.25">
      <c r="J1293" s="42"/>
    </row>
    <row r="1294" spans="10:10" x14ac:dyDescent="0.25">
      <c r="J1294" s="42"/>
    </row>
    <row r="1295" spans="10:10" x14ac:dyDescent="0.25">
      <c r="J1295" s="42"/>
    </row>
    <row r="1296" spans="10:10" x14ac:dyDescent="0.25">
      <c r="J1296" s="42"/>
    </row>
    <row r="1297" spans="10:10" x14ac:dyDescent="0.25">
      <c r="J1297" s="42"/>
    </row>
    <row r="1298" spans="10:10" x14ac:dyDescent="0.25">
      <c r="J1298" s="42"/>
    </row>
    <row r="1299" spans="10:10" x14ac:dyDescent="0.25">
      <c r="J1299" s="42"/>
    </row>
    <row r="1300" spans="10:10" x14ac:dyDescent="0.25">
      <c r="J1300" s="42"/>
    </row>
    <row r="1301" spans="10:10" x14ac:dyDescent="0.25">
      <c r="J1301" s="42"/>
    </row>
    <row r="1302" spans="10:10" x14ac:dyDescent="0.25">
      <c r="J1302" s="42"/>
    </row>
    <row r="1303" spans="10:10" x14ac:dyDescent="0.25">
      <c r="J1303" s="42"/>
    </row>
    <row r="1304" spans="10:10" x14ac:dyDescent="0.25">
      <c r="J1304" s="42"/>
    </row>
    <row r="1305" spans="10:10" x14ac:dyDescent="0.25">
      <c r="J1305" s="42"/>
    </row>
    <row r="1306" spans="10:10" x14ac:dyDescent="0.25">
      <c r="J1306" s="42"/>
    </row>
    <row r="1307" spans="10:10" x14ac:dyDescent="0.25">
      <c r="J1307" s="42"/>
    </row>
    <row r="1308" spans="10:10" x14ac:dyDescent="0.25">
      <c r="J1308" s="42"/>
    </row>
    <row r="1309" spans="10:10" x14ac:dyDescent="0.25">
      <c r="J1309" s="42"/>
    </row>
    <row r="1310" spans="10:10" x14ac:dyDescent="0.25">
      <c r="J1310" s="42"/>
    </row>
    <row r="1311" spans="10:10" x14ac:dyDescent="0.25">
      <c r="J1311" s="42"/>
    </row>
    <row r="1312" spans="10:10" x14ac:dyDescent="0.25">
      <c r="J1312" s="42"/>
    </row>
    <row r="1313" spans="10:10" x14ac:dyDescent="0.25">
      <c r="J1313" s="42"/>
    </row>
    <row r="1314" spans="10:10" x14ac:dyDescent="0.25">
      <c r="J1314" s="42"/>
    </row>
    <row r="1315" spans="10:10" x14ac:dyDescent="0.25">
      <c r="J1315" s="42"/>
    </row>
    <row r="1316" spans="10:10" x14ac:dyDescent="0.25">
      <c r="J1316" s="42"/>
    </row>
    <row r="1317" spans="10:10" x14ac:dyDescent="0.25">
      <c r="J1317" s="42"/>
    </row>
    <row r="1318" spans="10:10" x14ac:dyDescent="0.25">
      <c r="J1318" s="42"/>
    </row>
    <row r="1319" spans="10:10" x14ac:dyDescent="0.25">
      <c r="J1319" s="42"/>
    </row>
    <row r="1320" spans="10:10" x14ac:dyDescent="0.25">
      <c r="J1320" s="42"/>
    </row>
    <row r="1321" spans="10:10" x14ac:dyDescent="0.25">
      <c r="J1321" s="42"/>
    </row>
    <row r="1322" spans="10:10" x14ac:dyDescent="0.25">
      <c r="J1322" s="42"/>
    </row>
    <row r="1323" spans="10:10" x14ac:dyDescent="0.25">
      <c r="J1323" s="42"/>
    </row>
    <row r="1324" spans="10:10" x14ac:dyDescent="0.25">
      <c r="J1324" s="42"/>
    </row>
    <row r="1325" spans="10:10" x14ac:dyDescent="0.25">
      <c r="J1325" s="42"/>
    </row>
    <row r="1326" spans="10:10" x14ac:dyDescent="0.25">
      <c r="J1326" s="42"/>
    </row>
    <row r="1327" spans="10:10" x14ac:dyDescent="0.25">
      <c r="J1327" s="42"/>
    </row>
    <row r="1328" spans="10:10" x14ac:dyDescent="0.25">
      <c r="J1328" s="42"/>
    </row>
    <row r="1329" spans="10:10" x14ac:dyDescent="0.25">
      <c r="J1329" s="42"/>
    </row>
    <row r="1330" spans="10:10" x14ac:dyDescent="0.25">
      <c r="J1330" s="42"/>
    </row>
    <row r="1331" spans="10:10" x14ac:dyDescent="0.25">
      <c r="J1331" s="42"/>
    </row>
    <row r="1332" spans="10:10" x14ac:dyDescent="0.25">
      <c r="J1332" s="42"/>
    </row>
    <row r="1333" spans="10:10" x14ac:dyDescent="0.25">
      <c r="J1333" s="42"/>
    </row>
    <row r="1334" spans="10:10" x14ac:dyDescent="0.25">
      <c r="J1334" s="42"/>
    </row>
    <row r="1335" spans="10:10" x14ac:dyDescent="0.25">
      <c r="J1335" s="42"/>
    </row>
    <row r="1336" spans="10:10" x14ac:dyDescent="0.25">
      <c r="J1336" s="42"/>
    </row>
    <row r="1337" spans="10:10" x14ac:dyDescent="0.25">
      <c r="J1337" s="42"/>
    </row>
    <row r="1338" spans="10:10" x14ac:dyDescent="0.25">
      <c r="J1338" s="42"/>
    </row>
    <row r="1339" spans="10:10" x14ac:dyDescent="0.25">
      <c r="J1339" s="42"/>
    </row>
    <row r="1340" spans="10:10" x14ac:dyDescent="0.25">
      <c r="J1340" s="42"/>
    </row>
    <row r="1341" spans="10:10" x14ac:dyDescent="0.25">
      <c r="J1341" s="42"/>
    </row>
    <row r="1342" spans="10:10" x14ac:dyDescent="0.25">
      <c r="J1342" s="42"/>
    </row>
    <row r="1343" spans="10:10" x14ac:dyDescent="0.25">
      <c r="J1343" s="42"/>
    </row>
    <row r="1344" spans="10:10" x14ac:dyDescent="0.25">
      <c r="J1344" s="42"/>
    </row>
    <row r="1345" spans="10:10" x14ac:dyDescent="0.25">
      <c r="J1345" s="42"/>
    </row>
    <row r="1346" spans="10:10" x14ac:dyDescent="0.25">
      <c r="J1346" s="42"/>
    </row>
    <row r="1347" spans="10:10" x14ac:dyDescent="0.25">
      <c r="J1347" s="42"/>
    </row>
    <row r="1348" spans="10:10" x14ac:dyDescent="0.25">
      <c r="J1348" s="42"/>
    </row>
    <row r="1349" spans="10:10" x14ac:dyDescent="0.25">
      <c r="J1349" s="42"/>
    </row>
    <row r="1350" spans="10:10" x14ac:dyDescent="0.25">
      <c r="J1350" s="42"/>
    </row>
    <row r="1351" spans="10:10" x14ac:dyDescent="0.25">
      <c r="J1351" s="42"/>
    </row>
    <row r="1352" spans="10:10" x14ac:dyDescent="0.25">
      <c r="J1352" s="42"/>
    </row>
    <row r="1353" spans="10:10" x14ac:dyDescent="0.25">
      <c r="J1353" s="42"/>
    </row>
    <row r="1354" spans="10:10" x14ac:dyDescent="0.25">
      <c r="J1354" s="42"/>
    </row>
    <row r="1355" spans="10:10" x14ac:dyDescent="0.25">
      <c r="J1355" s="42"/>
    </row>
    <row r="1356" spans="10:10" x14ac:dyDescent="0.25">
      <c r="J1356" s="42"/>
    </row>
    <row r="1357" spans="10:10" x14ac:dyDescent="0.25">
      <c r="J1357" s="42"/>
    </row>
    <row r="1358" spans="10:10" x14ac:dyDescent="0.25">
      <c r="J1358" s="42"/>
    </row>
    <row r="1359" spans="10:10" x14ac:dyDescent="0.25">
      <c r="J1359" s="42"/>
    </row>
    <row r="1360" spans="10:10" x14ac:dyDescent="0.25">
      <c r="J1360" s="42"/>
    </row>
    <row r="1361" spans="10:10" x14ac:dyDescent="0.25">
      <c r="J1361" s="42"/>
    </row>
    <row r="1362" spans="10:10" x14ac:dyDescent="0.25">
      <c r="J1362" s="42"/>
    </row>
    <row r="1363" spans="10:10" x14ac:dyDescent="0.25">
      <c r="J1363" s="42"/>
    </row>
    <row r="1364" spans="10:10" x14ac:dyDescent="0.25">
      <c r="J1364" s="42"/>
    </row>
    <row r="1365" spans="10:10" x14ac:dyDescent="0.25">
      <c r="J1365" s="42"/>
    </row>
    <row r="1366" spans="10:10" x14ac:dyDescent="0.25">
      <c r="J1366" s="42"/>
    </row>
    <row r="1367" spans="10:10" x14ac:dyDescent="0.25">
      <c r="J1367" s="42"/>
    </row>
    <row r="1368" spans="10:10" x14ac:dyDescent="0.25">
      <c r="J1368" s="42"/>
    </row>
    <row r="1369" spans="10:10" x14ac:dyDescent="0.25">
      <c r="J1369" s="42"/>
    </row>
    <row r="1370" spans="10:10" x14ac:dyDescent="0.25">
      <c r="J1370" s="42"/>
    </row>
    <row r="1371" spans="10:10" x14ac:dyDescent="0.25">
      <c r="J1371" s="42"/>
    </row>
    <row r="1372" spans="10:10" x14ac:dyDescent="0.25">
      <c r="J1372" s="42"/>
    </row>
    <row r="1373" spans="10:10" x14ac:dyDescent="0.25">
      <c r="J1373" s="42"/>
    </row>
    <row r="1374" spans="10:10" x14ac:dyDescent="0.25">
      <c r="J1374" s="42"/>
    </row>
    <row r="1375" spans="10:10" x14ac:dyDescent="0.25">
      <c r="J1375" s="42"/>
    </row>
    <row r="1376" spans="10:10" x14ac:dyDescent="0.25">
      <c r="J1376" s="42"/>
    </row>
    <row r="1377" spans="10:10" x14ac:dyDescent="0.25">
      <c r="J1377" s="42"/>
    </row>
    <row r="1378" spans="10:10" x14ac:dyDescent="0.25">
      <c r="J1378" s="42"/>
    </row>
    <row r="1379" spans="10:10" x14ac:dyDescent="0.25">
      <c r="J1379" s="42"/>
    </row>
    <row r="1380" spans="10:10" x14ac:dyDescent="0.25">
      <c r="J1380" s="42"/>
    </row>
    <row r="1381" spans="10:10" x14ac:dyDescent="0.25">
      <c r="J1381" s="42"/>
    </row>
    <row r="1382" spans="10:10" x14ac:dyDescent="0.25">
      <c r="J1382" s="42"/>
    </row>
    <row r="1383" spans="10:10" x14ac:dyDescent="0.25">
      <c r="J1383" s="42"/>
    </row>
    <row r="1384" spans="10:10" x14ac:dyDescent="0.25">
      <c r="J1384" s="42"/>
    </row>
    <row r="1385" spans="10:10" x14ac:dyDescent="0.25">
      <c r="J1385" s="42"/>
    </row>
    <row r="1386" spans="10:10" x14ac:dyDescent="0.25">
      <c r="J1386" s="42"/>
    </row>
    <row r="1387" spans="10:10" x14ac:dyDescent="0.25">
      <c r="J1387" s="42"/>
    </row>
    <row r="1388" spans="10:10" x14ac:dyDescent="0.25">
      <c r="J1388" s="42"/>
    </row>
    <row r="1389" spans="10:10" x14ac:dyDescent="0.25">
      <c r="J1389" s="42"/>
    </row>
    <row r="1390" spans="10:10" x14ac:dyDescent="0.25">
      <c r="J1390" s="42"/>
    </row>
    <row r="1391" spans="10:10" x14ac:dyDescent="0.25">
      <c r="J1391" s="42"/>
    </row>
    <row r="1392" spans="10:10" x14ac:dyDescent="0.25">
      <c r="J1392" s="42"/>
    </row>
    <row r="1393" spans="10:10" x14ac:dyDescent="0.25">
      <c r="J1393" s="42"/>
    </row>
    <row r="1394" spans="10:10" x14ac:dyDescent="0.25">
      <c r="J1394" s="42"/>
    </row>
    <row r="1395" spans="10:10" x14ac:dyDescent="0.25">
      <c r="J1395" s="42"/>
    </row>
    <row r="1396" spans="10:10" x14ac:dyDescent="0.25">
      <c r="J1396" s="42"/>
    </row>
    <row r="1397" spans="10:10" x14ac:dyDescent="0.25">
      <c r="J1397" s="42"/>
    </row>
    <row r="1398" spans="10:10" x14ac:dyDescent="0.25">
      <c r="J1398" s="42"/>
    </row>
    <row r="1399" spans="10:10" x14ac:dyDescent="0.25">
      <c r="J1399" s="42"/>
    </row>
    <row r="1400" spans="10:10" x14ac:dyDescent="0.25">
      <c r="J1400" s="42"/>
    </row>
    <row r="1401" spans="10:10" x14ac:dyDescent="0.25">
      <c r="J1401" s="42"/>
    </row>
    <row r="1402" spans="10:10" x14ac:dyDescent="0.25">
      <c r="J1402" s="42"/>
    </row>
    <row r="1403" spans="10:10" x14ac:dyDescent="0.25">
      <c r="J1403" s="42"/>
    </row>
    <row r="1404" spans="10:10" x14ac:dyDescent="0.25">
      <c r="J1404" s="42"/>
    </row>
    <row r="1405" spans="10:10" x14ac:dyDescent="0.25">
      <c r="J1405" s="42"/>
    </row>
    <row r="1406" spans="10:10" x14ac:dyDescent="0.25">
      <c r="J1406" s="42"/>
    </row>
    <row r="1407" spans="10:10" x14ac:dyDescent="0.25">
      <c r="J1407" s="42"/>
    </row>
    <row r="1408" spans="10:10" x14ac:dyDescent="0.25">
      <c r="J1408" s="42"/>
    </row>
    <row r="1409" spans="10:10" x14ac:dyDescent="0.25">
      <c r="J1409" s="42"/>
    </row>
    <row r="1410" spans="10:10" x14ac:dyDescent="0.25">
      <c r="J1410" s="42"/>
    </row>
    <row r="1411" spans="10:10" x14ac:dyDescent="0.25">
      <c r="J1411" s="42"/>
    </row>
    <row r="1412" spans="10:10" x14ac:dyDescent="0.25">
      <c r="J1412" s="42"/>
    </row>
    <row r="1413" spans="10:10" x14ac:dyDescent="0.25">
      <c r="J1413" s="42"/>
    </row>
    <row r="1414" spans="10:10" x14ac:dyDescent="0.25">
      <c r="J1414" s="42"/>
    </row>
    <row r="1415" spans="10:10" x14ac:dyDescent="0.25">
      <c r="J1415" s="42"/>
    </row>
    <row r="1416" spans="10:10" x14ac:dyDescent="0.25">
      <c r="J1416" s="42"/>
    </row>
    <row r="1417" spans="10:10" x14ac:dyDescent="0.25">
      <c r="J1417" s="42"/>
    </row>
    <row r="1418" spans="10:10" x14ac:dyDescent="0.25">
      <c r="J1418" s="42"/>
    </row>
    <row r="1419" spans="10:10" x14ac:dyDescent="0.25">
      <c r="J1419" s="42"/>
    </row>
    <row r="1420" spans="10:10" x14ac:dyDescent="0.25">
      <c r="J1420" s="42"/>
    </row>
    <row r="1421" spans="10:10" x14ac:dyDescent="0.25">
      <c r="J1421" s="42"/>
    </row>
    <row r="1422" spans="10:10" x14ac:dyDescent="0.25">
      <c r="J1422" s="42"/>
    </row>
    <row r="1423" spans="10:10" x14ac:dyDescent="0.25">
      <c r="J1423" s="42"/>
    </row>
    <row r="1424" spans="10:10" x14ac:dyDescent="0.25">
      <c r="J1424" s="42"/>
    </row>
    <row r="1425" spans="10:10" x14ac:dyDescent="0.25">
      <c r="J1425" s="42"/>
    </row>
    <row r="1426" spans="10:10" x14ac:dyDescent="0.25">
      <c r="J1426" s="42"/>
    </row>
    <row r="1427" spans="10:10" x14ac:dyDescent="0.25">
      <c r="J1427" s="42"/>
    </row>
    <row r="1428" spans="10:10" x14ac:dyDescent="0.25">
      <c r="J1428" s="42"/>
    </row>
    <row r="1429" spans="10:10" x14ac:dyDescent="0.25">
      <c r="J1429" s="42"/>
    </row>
    <row r="1430" spans="10:10" x14ac:dyDescent="0.25">
      <c r="J1430" s="42"/>
    </row>
    <row r="1431" spans="10:10" x14ac:dyDescent="0.25">
      <c r="J1431" s="42"/>
    </row>
    <row r="1432" spans="10:10" x14ac:dyDescent="0.25">
      <c r="J1432" s="42"/>
    </row>
    <row r="1433" spans="10:10" x14ac:dyDescent="0.25">
      <c r="J1433" s="42"/>
    </row>
    <row r="1434" spans="10:10" x14ac:dyDescent="0.25">
      <c r="J1434" s="42"/>
    </row>
    <row r="1435" spans="10:10" x14ac:dyDescent="0.25">
      <c r="J1435" s="42"/>
    </row>
    <row r="1436" spans="10:10" x14ac:dyDescent="0.25">
      <c r="J1436" s="42"/>
    </row>
    <row r="1437" spans="10:10" x14ac:dyDescent="0.25">
      <c r="J1437" s="42"/>
    </row>
    <row r="1438" spans="10:10" x14ac:dyDescent="0.25">
      <c r="J1438" s="42"/>
    </row>
    <row r="1439" spans="10:10" x14ac:dyDescent="0.25">
      <c r="J1439" s="42"/>
    </row>
    <row r="1440" spans="10:10" x14ac:dyDescent="0.25">
      <c r="J1440" s="42"/>
    </row>
    <row r="1441" spans="10:10" x14ac:dyDescent="0.25">
      <c r="J1441" s="42"/>
    </row>
    <row r="1442" spans="10:10" x14ac:dyDescent="0.25">
      <c r="J1442" s="42"/>
    </row>
    <row r="1443" spans="10:10" x14ac:dyDescent="0.25">
      <c r="J1443" s="42"/>
    </row>
    <row r="1444" spans="10:10" x14ac:dyDescent="0.25">
      <c r="J1444" s="42"/>
    </row>
    <row r="1445" spans="10:10" x14ac:dyDescent="0.25">
      <c r="J1445" s="42"/>
    </row>
    <row r="1446" spans="10:10" x14ac:dyDescent="0.25">
      <c r="J1446" s="42"/>
    </row>
    <row r="1447" spans="10:10" x14ac:dyDescent="0.25">
      <c r="J1447" s="42"/>
    </row>
    <row r="1448" spans="10:10" x14ac:dyDescent="0.25">
      <c r="J1448" s="42"/>
    </row>
    <row r="1449" spans="10:10" x14ac:dyDescent="0.25">
      <c r="J1449" s="42"/>
    </row>
    <row r="1450" spans="10:10" x14ac:dyDescent="0.25">
      <c r="J1450" s="42"/>
    </row>
    <row r="1451" spans="10:10" x14ac:dyDescent="0.25">
      <c r="J1451" s="42"/>
    </row>
    <row r="1452" spans="10:10" x14ac:dyDescent="0.25">
      <c r="J1452" s="42"/>
    </row>
    <row r="1453" spans="10:10" x14ac:dyDescent="0.25">
      <c r="J1453" s="42"/>
    </row>
    <row r="1454" spans="10:10" x14ac:dyDescent="0.25">
      <c r="J1454" s="42"/>
    </row>
    <row r="1455" spans="10:10" x14ac:dyDescent="0.25">
      <c r="J1455" s="42"/>
    </row>
    <row r="1456" spans="10:10" x14ac:dyDescent="0.25">
      <c r="J1456" s="42"/>
    </row>
    <row r="1457" spans="10:10" x14ac:dyDescent="0.25">
      <c r="J1457" s="42"/>
    </row>
    <row r="1458" spans="10:10" x14ac:dyDescent="0.25">
      <c r="J1458" s="42"/>
    </row>
    <row r="1459" spans="10:10" x14ac:dyDescent="0.25">
      <c r="J1459" s="42"/>
    </row>
    <row r="1460" spans="10:10" x14ac:dyDescent="0.25">
      <c r="J1460" s="42"/>
    </row>
    <row r="1461" spans="10:10" x14ac:dyDescent="0.25">
      <c r="J1461" s="42"/>
    </row>
    <row r="1462" spans="10:10" x14ac:dyDescent="0.25">
      <c r="J1462" s="42"/>
    </row>
    <row r="1463" spans="10:10" x14ac:dyDescent="0.25">
      <c r="J1463" s="42"/>
    </row>
    <row r="1464" spans="10:10" x14ac:dyDescent="0.25">
      <c r="J1464" s="42"/>
    </row>
    <row r="1465" spans="10:10" x14ac:dyDescent="0.25">
      <c r="J1465" s="42"/>
    </row>
    <row r="1466" spans="10:10" x14ac:dyDescent="0.25">
      <c r="J1466" s="42"/>
    </row>
    <row r="1467" spans="10:10" x14ac:dyDescent="0.25">
      <c r="J1467" s="42"/>
    </row>
    <row r="1468" spans="10:10" x14ac:dyDescent="0.25">
      <c r="J1468" s="42"/>
    </row>
    <row r="1469" spans="10:10" x14ac:dyDescent="0.25">
      <c r="J1469" s="42"/>
    </row>
    <row r="1470" spans="10:10" x14ac:dyDescent="0.25">
      <c r="J1470" s="42"/>
    </row>
    <row r="1471" spans="10:10" x14ac:dyDescent="0.25">
      <c r="J1471" s="42"/>
    </row>
    <row r="1472" spans="10:10" x14ac:dyDescent="0.25">
      <c r="J1472" s="42"/>
    </row>
    <row r="1473" spans="10:10" x14ac:dyDescent="0.25">
      <c r="J1473" s="42"/>
    </row>
    <row r="1474" spans="10:10" x14ac:dyDescent="0.25">
      <c r="J1474" s="42"/>
    </row>
    <row r="1475" spans="10:10" x14ac:dyDescent="0.25">
      <c r="J1475" s="42"/>
    </row>
    <row r="1476" spans="10:10" x14ac:dyDescent="0.25">
      <c r="J1476" s="42"/>
    </row>
    <row r="1477" spans="10:10" x14ac:dyDescent="0.25">
      <c r="J1477" s="42"/>
    </row>
    <row r="1478" spans="10:10" x14ac:dyDescent="0.25">
      <c r="J1478" s="42"/>
    </row>
    <row r="1479" spans="10:10" x14ac:dyDescent="0.25">
      <c r="J1479" s="42"/>
    </row>
    <row r="1480" spans="10:10" x14ac:dyDescent="0.25">
      <c r="J1480" s="42"/>
    </row>
    <row r="1481" spans="10:10" x14ac:dyDescent="0.25">
      <c r="J1481" s="42"/>
    </row>
    <row r="1482" spans="10:10" x14ac:dyDescent="0.25">
      <c r="J1482" s="42"/>
    </row>
    <row r="1483" spans="10:10" x14ac:dyDescent="0.25">
      <c r="J1483" s="42"/>
    </row>
    <row r="1484" spans="10:10" x14ac:dyDescent="0.25">
      <c r="J1484" s="42"/>
    </row>
    <row r="1485" spans="10:10" x14ac:dyDescent="0.25">
      <c r="J1485" s="42"/>
    </row>
    <row r="1486" spans="10:10" x14ac:dyDescent="0.25">
      <c r="J1486" s="42"/>
    </row>
    <row r="1487" spans="10:10" x14ac:dyDescent="0.25">
      <c r="J1487" s="42"/>
    </row>
    <row r="1488" spans="10:10" x14ac:dyDescent="0.25">
      <c r="J1488" s="42"/>
    </row>
    <row r="1489" spans="10:10" x14ac:dyDescent="0.25">
      <c r="J1489" s="42"/>
    </row>
    <row r="1490" spans="10:10" x14ac:dyDescent="0.25">
      <c r="J1490" s="42"/>
    </row>
    <row r="1491" spans="10:10" x14ac:dyDescent="0.25">
      <c r="J1491" s="42"/>
    </row>
    <row r="1492" spans="10:10" x14ac:dyDescent="0.25">
      <c r="J1492" s="42"/>
    </row>
    <row r="1493" spans="10:10" x14ac:dyDescent="0.25">
      <c r="J1493" s="42"/>
    </row>
    <row r="1494" spans="10:10" x14ac:dyDescent="0.25">
      <c r="J1494" s="42"/>
    </row>
    <row r="1495" spans="10:10" x14ac:dyDescent="0.25">
      <c r="J1495" s="42"/>
    </row>
    <row r="1496" spans="10:10" x14ac:dyDescent="0.25">
      <c r="J1496" s="42"/>
    </row>
    <row r="1497" spans="10:10" x14ac:dyDescent="0.25">
      <c r="J1497" s="42"/>
    </row>
    <row r="1498" spans="10:10" x14ac:dyDescent="0.25">
      <c r="J1498" s="42"/>
    </row>
    <row r="1499" spans="10:10" x14ac:dyDescent="0.25">
      <c r="J1499" s="42"/>
    </row>
    <row r="1500" spans="10:10" x14ac:dyDescent="0.25">
      <c r="J1500" s="42"/>
    </row>
    <row r="1501" spans="10:10" x14ac:dyDescent="0.25">
      <c r="J1501" s="42"/>
    </row>
    <row r="1502" spans="10:10" x14ac:dyDescent="0.25">
      <c r="J1502" s="42"/>
    </row>
    <row r="1503" spans="10:10" x14ac:dyDescent="0.25">
      <c r="J1503" s="42"/>
    </row>
    <row r="1504" spans="10:10" x14ac:dyDescent="0.25">
      <c r="J1504" s="42"/>
    </row>
    <row r="1505" spans="10:10" x14ac:dyDescent="0.25">
      <c r="J1505" s="42"/>
    </row>
    <row r="1506" spans="10:10" x14ac:dyDescent="0.25">
      <c r="J1506" s="42"/>
    </row>
    <row r="1507" spans="10:10" x14ac:dyDescent="0.25">
      <c r="J1507" s="42"/>
    </row>
    <row r="1508" spans="10:10" x14ac:dyDescent="0.25">
      <c r="J1508" s="42"/>
    </row>
    <row r="1509" spans="10:10" x14ac:dyDescent="0.25">
      <c r="J1509" s="42"/>
    </row>
    <row r="1510" spans="10:10" x14ac:dyDescent="0.25">
      <c r="J1510" s="42"/>
    </row>
    <row r="1511" spans="10:10" x14ac:dyDescent="0.25">
      <c r="J1511" s="42"/>
    </row>
    <row r="1512" spans="10:10" x14ac:dyDescent="0.25">
      <c r="J1512" s="42"/>
    </row>
    <row r="1513" spans="10:10" x14ac:dyDescent="0.25">
      <c r="J1513" s="42"/>
    </row>
    <row r="1514" spans="10:10" x14ac:dyDescent="0.25">
      <c r="J1514" s="42"/>
    </row>
    <row r="1515" spans="10:10" x14ac:dyDescent="0.25">
      <c r="J1515" s="42"/>
    </row>
    <row r="1516" spans="10:10" x14ac:dyDescent="0.25">
      <c r="J1516" s="42"/>
    </row>
    <row r="1517" spans="10:10" x14ac:dyDescent="0.25">
      <c r="J1517" s="42"/>
    </row>
    <row r="1518" spans="10:10" x14ac:dyDescent="0.25">
      <c r="J1518" s="42"/>
    </row>
    <row r="1519" spans="10:10" x14ac:dyDescent="0.25">
      <c r="J1519" s="42"/>
    </row>
    <row r="1520" spans="10:10" x14ac:dyDescent="0.25">
      <c r="J1520" s="42"/>
    </row>
    <row r="1521" spans="10:10" x14ac:dyDescent="0.25">
      <c r="J1521" s="42"/>
    </row>
    <row r="1522" spans="10:10" x14ac:dyDescent="0.25">
      <c r="J1522" s="42"/>
    </row>
    <row r="1523" spans="10:10" x14ac:dyDescent="0.25">
      <c r="J1523" s="42"/>
    </row>
    <row r="1524" spans="10:10" x14ac:dyDescent="0.25">
      <c r="J1524" s="42"/>
    </row>
    <row r="1525" spans="10:10" x14ac:dyDescent="0.25">
      <c r="J1525" s="42"/>
    </row>
    <row r="1526" spans="10:10" x14ac:dyDescent="0.25">
      <c r="J1526" s="42"/>
    </row>
    <row r="1527" spans="10:10" x14ac:dyDescent="0.25">
      <c r="J1527" s="42"/>
    </row>
    <row r="1528" spans="10:10" x14ac:dyDescent="0.25">
      <c r="J1528" s="42"/>
    </row>
    <row r="1529" spans="10:10" x14ac:dyDescent="0.25">
      <c r="J1529" s="42"/>
    </row>
    <row r="1530" spans="10:10" x14ac:dyDescent="0.25">
      <c r="J1530" s="42"/>
    </row>
    <row r="1531" spans="10:10" x14ac:dyDescent="0.25">
      <c r="J1531" s="42"/>
    </row>
    <row r="1532" spans="10:10" x14ac:dyDescent="0.25">
      <c r="J1532" s="42"/>
    </row>
    <row r="1533" spans="10:10" x14ac:dyDescent="0.25">
      <c r="J1533" s="42"/>
    </row>
    <row r="1534" spans="10:10" x14ac:dyDescent="0.25">
      <c r="J1534" s="42"/>
    </row>
    <row r="1535" spans="10:10" x14ac:dyDescent="0.25">
      <c r="J1535" s="42"/>
    </row>
    <row r="1536" spans="10:10" x14ac:dyDescent="0.25">
      <c r="J1536" s="42"/>
    </row>
    <row r="1537" spans="10:10" x14ac:dyDescent="0.25">
      <c r="J1537" s="42"/>
    </row>
    <row r="1538" spans="10:10" x14ac:dyDescent="0.25">
      <c r="J1538" s="42"/>
    </row>
    <row r="1539" spans="10:10" x14ac:dyDescent="0.25">
      <c r="J1539" s="42"/>
    </row>
    <row r="1540" spans="10:10" x14ac:dyDescent="0.25">
      <c r="J1540" s="42"/>
    </row>
    <row r="1541" spans="10:10" x14ac:dyDescent="0.25">
      <c r="J1541" s="42"/>
    </row>
    <row r="1542" spans="10:10" x14ac:dyDescent="0.25">
      <c r="J1542" s="42"/>
    </row>
    <row r="1543" spans="10:10" x14ac:dyDescent="0.25">
      <c r="J1543" s="42"/>
    </row>
    <row r="1544" spans="10:10" x14ac:dyDescent="0.25">
      <c r="J1544" s="42"/>
    </row>
    <row r="1545" spans="10:10" x14ac:dyDescent="0.25">
      <c r="J1545" s="42"/>
    </row>
    <row r="1546" spans="10:10" x14ac:dyDescent="0.25">
      <c r="J1546" s="42"/>
    </row>
    <row r="1547" spans="10:10" x14ac:dyDescent="0.25">
      <c r="J1547" s="42"/>
    </row>
    <row r="1548" spans="10:10" x14ac:dyDescent="0.25">
      <c r="J1548" s="42"/>
    </row>
    <row r="1549" spans="10:10" x14ac:dyDescent="0.25">
      <c r="J1549" s="42"/>
    </row>
    <row r="1550" spans="10:10" x14ac:dyDescent="0.25">
      <c r="J1550" s="42"/>
    </row>
    <row r="1551" spans="10:10" x14ac:dyDescent="0.25">
      <c r="J1551" s="42"/>
    </row>
    <row r="1552" spans="10:10" x14ac:dyDescent="0.25">
      <c r="J1552" s="42"/>
    </row>
    <row r="1553" spans="10:10" x14ac:dyDescent="0.25">
      <c r="J1553" s="42"/>
    </row>
    <row r="1554" spans="10:10" x14ac:dyDescent="0.25">
      <c r="J1554" s="42"/>
    </row>
    <row r="1555" spans="10:10" x14ac:dyDescent="0.25">
      <c r="J1555" s="42"/>
    </row>
    <row r="1556" spans="10:10" x14ac:dyDescent="0.25">
      <c r="J1556" s="42"/>
    </row>
    <row r="1557" spans="10:10" x14ac:dyDescent="0.25">
      <c r="J1557" s="42"/>
    </row>
    <row r="1558" spans="10:10" x14ac:dyDescent="0.25">
      <c r="J1558" s="42"/>
    </row>
    <row r="1559" spans="10:10" x14ac:dyDescent="0.25">
      <c r="J1559" s="42"/>
    </row>
    <row r="1560" spans="10:10" x14ac:dyDescent="0.25">
      <c r="J1560" s="42"/>
    </row>
    <row r="1561" spans="10:10" x14ac:dyDescent="0.25">
      <c r="J1561" s="42"/>
    </row>
    <row r="1562" spans="10:10" x14ac:dyDescent="0.25">
      <c r="J1562" s="42"/>
    </row>
    <row r="1563" spans="10:10" x14ac:dyDescent="0.25">
      <c r="J1563" s="42"/>
    </row>
    <row r="1564" spans="10:10" x14ac:dyDescent="0.25">
      <c r="J1564" s="42"/>
    </row>
    <row r="1565" spans="10:10" x14ac:dyDescent="0.25">
      <c r="J1565" s="42"/>
    </row>
    <row r="1566" spans="10:10" x14ac:dyDescent="0.25">
      <c r="J1566" s="42"/>
    </row>
    <row r="1567" spans="10:10" x14ac:dyDescent="0.25">
      <c r="J1567" s="42"/>
    </row>
    <row r="1568" spans="10:10" x14ac:dyDescent="0.25">
      <c r="J1568" s="42"/>
    </row>
    <row r="1569" spans="10:10" x14ac:dyDescent="0.25">
      <c r="J1569" s="42"/>
    </row>
    <row r="1570" spans="10:10" x14ac:dyDescent="0.25">
      <c r="J1570" s="42"/>
    </row>
    <row r="1571" spans="10:10" x14ac:dyDescent="0.25">
      <c r="J1571" s="42"/>
    </row>
    <row r="1572" spans="10:10" x14ac:dyDescent="0.25">
      <c r="J1572" s="42"/>
    </row>
    <row r="1573" spans="10:10" x14ac:dyDescent="0.25">
      <c r="J1573" s="42"/>
    </row>
    <row r="1574" spans="10:10" x14ac:dyDescent="0.25">
      <c r="J1574" s="42"/>
    </row>
    <row r="1575" spans="10:10" x14ac:dyDescent="0.25">
      <c r="J1575" s="42"/>
    </row>
    <row r="1576" spans="10:10" x14ac:dyDescent="0.25">
      <c r="J1576" s="42"/>
    </row>
    <row r="1577" spans="10:10" x14ac:dyDescent="0.25">
      <c r="J1577" s="42"/>
    </row>
    <row r="1578" spans="10:10" x14ac:dyDescent="0.25">
      <c r="J1578" s="42"/>
    </row>
    <row r="1579" spans="10:10" x14ac:dyDescent="0.25">
      <c r="J1579" s="42"/>
    </row>
    <row r="1580" spans="10:10" x14ac:dyDescent="0.25">
      <c r="J1580" s="42"/>
    </row>
    <row r="1581" spans="10:10" x14ac:dyDescent="0.25">
      <c r="J1581" s="42"/>
    </row>
    <row r="1582" spans="10:10" x14ac:dyDescent="0.25">
      <c r="J1582" s="42"/>
    </row>
    <row r="1583" spans="10:10" x14ac:dyDescent="0.25">
      <c r="J1583" s="42"/>
    </row>
    <row r="1584" spans="10:10" x14ac:dyDescent="0.25">
      <c r="J1584" s="42"/>
    </row>
    <row r="1585" spans="10:10" x14ac:dyDescent="0.25">
      <c r="J1585" s="42"/>
    </row>
    <row r="1586" spans="10:10" x14ac:dyDescent="0.25">
      <c r="J1586" s="42"/>
    </row>
    <row r="1587" spans="10:10" x14ac:dyDescent="0.25">
      <c r="J1587" s="42"/>
    </row>
    <row r="1588" spans="10:10" x14ac:dyDescent="0.25">
      <c r="J1588" s="42"/>
    </row>
    <row r="1589" spans="10:10" x14ac:dyDescent="0.25">
      <c r="J1589" s="42"/>
    </row>
    <row r="1590" spans="10:10" x14ac:dyDescent="0.25">
      <c r="J1590" s="42"/>
    </row>
    <row r="1591" spans="10:10" x14ac:dyDescent="0.25">
      <c r="J1591" s="42"/>
    </row>
    <row r="1592" spans="10:10" x14ac:dyDescent="0.25">
      <c r="J1592" s="42"/>
    </row>
    <row r="1593" spans="10:10" x14ac:dyDescent="0.25">
      <c r="J1593" s="42"/>
    </row>
    <row r="1594" spans="10:10" x14ac:dyDescent="0.25">
      <c r="J1594" s="42"/>
    </row>
    <row r="1595" spans="10:10" x14ac:dyDescent="0.25">
      <c r="J1595" s="42"/>
    </row>
    <row r="1596" spans="10:10" x14ac:dyDescent="0.25">
      <c r="J1596" s="42"/>
    </row>
    <row r="1597" spans="10:10" x14ac:dyDescent="0.25">
      <c r="J1597" s="42"/>
    </row>
    <row r="1598" spans="10:10" x14ac:dyDescent="0.25">
      <c r="J1598" s="42"/>
    </row>
    <row r="1599" spans="10:10" x14ac:dyDescent="0.25">
      <c r="J1599" s="42"/>
    </row>
    <row r="1600" spans="10:10" x14ac:dyDescent="0.25">
      <c r="J1600" s="42"/>
    </row>
    <row r="1601" spans="10:10" x14ac:dyDescent="0.25">
      <c r="J1601" s="42"/>
    </row>
    <row r="1602" spans="10:10" x14ac:dyDescent="0.25">
      <c r="J1602" s="42"/>
    </row>
    <row r="1603" spans="10:10" x14ac:dyDescent="0.25">
      <c r="J1603" s="42"/>
    </row>
    <row r="1604" spans="10:10" x14ac:dyDescent="0.25">
      <c r="J1604" s="42"/>
    </row>
    <row r="1605" spans="10:10" x14ac:dyDescent="0.25">
      <c r="J1605" s="42"/>
    </row>
    <row r="1606" spans="10:10" x14ac:dyDescent="0.25">
      <c r="J1606" s="42"/>
    </row>
    <row r="1607" spans="10:10" x14ac:dyDescent="0.25">
      <c r="J1607" s="42"/>
    </row>
    <row r="1608" spans="10:10" x14ac:dyDescent="0.25">
      <c r="J1608" s="42"/>
    </row>
    <row r="1609" spans="10:10" x14ac:dyDescent="0.25">
      <c r="J1609" s="42"/>
    </row>
    <row r="1610" spans="10:10" x14ac:dyDescent="0.25">
      <c r="J1610" s="42"/>
    </row>
    <row r="1611" spans="10:10" x14ac:dyDescent="0.25">
      <c r="J1611" s="42"/>
    </row>
    <row r="1612" spans="10:10" x14ac:dyDescent="0.25">
      <c r="J1612" s="42"/>
    </row>
    <row r="1613" spans="10:10" x14ac:dyDescent="0.25">
      <c r="J1613" s="42"/>
    </row>
    <row r="1614" spans="10:10" x14ac:dyDescent="0.25">
      <c r="J1614" s="42"/>
    </row>
    <row r="1615" spans="10:10" x14ac:dyDescent="0.25">
      <c r="J1615" s="42"/>
    </row>
    <row r="1616" spans="10:10" x14ac:dyDescent="0.25">
      <c r="J1616" s="42"/>
    </row>
    <row r="1617" spans="10:10" x14ac:dyDescent="0.25">
      <c r="J1617" s="42"/>
    </row>
    <row r="1618" spans="10:10" x14ac:dyDescent="0.25">
      <c r="J1618" s="42"/>
    </row>
    <row r="1619" spans="10:10" x14ac:dyDescent="0.25">
      <c r="J1619" s="42"/>
    </row>
    <row r="1620" spans="10:10" x14ac:dyDescent="0.25">
      <c r="J1620" s="42"/>
    </row>
    <row r="1621" spans="10:10" x14ac:dyDescent="0.25">
      <c r="J1621" s="42"/>
    </row>
    <row r="1622" spans="10:10" x14ac:dyDescent="0.25">
      <c r="J1622" s="42"/>
    </row>
    <row r="1623" spans="10:10" x14ac:dyDescent="0.25">
      <c r="J1623" s="42"/>
    </row>
    <row r="1624" spans="10:10" x14ac:dyDescent="0.25">
      <c r="J1624" s="42"/>
    </row>
    <row r="1625" spans="10:10" x14ac:dyDescent="0.25">
      <c r="J1625" s="42"/>
    </row>
    <row r="1626" spans="10:10" x14ac:dyDescent="0.25">
      <c r="J1626" s="42"/>
    </row>
    <row r="1627" spans="10:10" x14ac:dyDescent="0.25">
      <c r="J1627" s="42"/>
    </row>
    <row r="1628" spans="10:10" x14ac:dyDescent="0.25">
      <c r="J1628" s="42"/>
    </row>
    <row r="1629" spans="10:10" x14ac:dyDescent="0.25">
      <c r="J1629" s="42"/>
    </row>
    <row r="1630" spans="10:10" x14ac:dyDescent="0.25">
      <c r="J1630" s="42"/>
    </row>
    <row r="1631" spans="10:10" x14ac:dyDescent="0.25">
      <c r="J1631" s="42"/>
    </row>
    <row r="1632" spans="10:10" x14ac:dyDescent="0.25">
      <c r="J1632" s="42"/>
    </row>
    <row r="1633" spans="10:10" x14ac:dyDescent="0.25">
      <c r="J1633" s="42"/>
    </row>
    <row r="1634" spans="10:10" x14ac:dyDescent="0.25">
      <c r="J1634" s="42"/>
    </row>
    <row r="1635" spans="10:10" x14ac:dyDescent="0.25">
      <c r="J1635" s="42"/>
    </row>
    <row r="1636" spans="10:10" x14ac:dyDescent="0.25">
      <c r="J1636" s="42"/>
    </row>
    <row r="1637" spans="10:10" x14ac:dyDescent="0.25">
      <c r="J1637" s="42"/>
    </row>
    <row r="1638" spans="10:10" x14ac:dyDescent="0.25">
      <c r="J1638" s="42"/>
    </row>
    <row r="1639" spans="10:10" x14ac:dyDescent="0.25">
      <c r="J1639" s="42"/>
    </row>
    <row r="1640" spans="10:10" x14ac:dyDescent="0.25">
      <c r="J1640" s="42"/>
    </row>
    <row r="1641" spans="10:10" x14ac:dyDescent="0.25">
      <c r="J1641" s="42"/>
    </row>
    <row r="1642" spans="10:10" x14ac:dyDescent="0.25">
      <c r="J1642" s="42"/>
    </row>
    <row r="1643" spans="10:10" x14ac:dyDescent="0.25">
      <c r="J1643" s="42"/>
    </row>
    <row r="1644" spans="10:10" x14ac:dyDescent="0.25">
      <c r="J1644" s="42"/>
    </row>
    <row r="1645" spans="10:10" x14ac:dyDescent="0.25">
      <c r="J1645" s="42"/>
    </row>
    <row r="1646" spans="10:10" x14ac:dyDescent="0.25">
      <c r="J1646" s="42"/>
    </row>
    <row r="1647" spans="10:10" x14ac:dyDescent="0.25">
      <c r="J1647" s="42"/>
    </row>
    <row r="1648" spans="10:10" x14ac:dyDescent="0.25">
      <c r="J1648" s="42"/>
    </row>
    <row r="1649" spans="10:10" x14ac:dyDescent="0.25">
      <c r="J1649" s="42"/>
    </row>
    <row r="1650" spans="10:10" x14ac:dyDescent="0.25">
      <c r="J1650" s="42"/>
    </row>
    <row r="1651" spans="10:10" x14ac:dyDescent="0.25">
      <c r="J1651" s="42"/>
    </row>
    <row r="1652" spans="10:10" x14ac:dyDescent="0.25">
      <c r="J1652" s="42"/>
    </row>
    <row r="1653" spans="10:10" x14ac:dyDescent="0.25">
      <c r="J1653" s="42"/>
    </row>
    <row r="1654" spans="10:10" x14ac:dyDescent="0.25">
      <c r="J1654" s="42"/>
    </row>
    <row r="1655" spans="10:10" x14ac:dyDescent="0.25">
      <c r="J1655" s="42"/>
    </row>
    <row r="1656" spans="10:10" x14ac:dyDescent="0.25">
      <c r="J1656" s="42"/>
    </row>
    <row r="1657" spans="10:10" x14ac:dyDescent="0.25">
      <c r="J1657" s="42"/>
    </row>
    <row r="1658" spans="10:10" x14ac:dyDescent="0.25">
      <c r="J1658" s="42"/>
    </row>
    <row r="1659" spans="10:10" x14ac:dyDescent="0.25">
      <c r="J1659" s="42"/>
    </row>
    <row r="1660" spans="10:10" x14ac:dyDescent="0.25">
      <c r="J1660" s="42"/>
    </row>
    <row r="1661" spans="10:10" x14ac:dyDescent="0.25">
      <c r="J1661" s="42"/>
    </row>
    <row r="1662" spans="10:10" x14ac:dyDescent="0.25">
      <c r="J1662" s="42"/>
    </row>
    <row r="1663" spans="10:10" x14ac:dyDescent="0.25">
      <c r="J1663" s="42"/>
    </row>
    <row r="1664" spans="10:10" x14ac:dyDescent="0.25">
      <c r="J1664" s="42"/>
    </row>
    <row r="1665" spans="10:10" x14ac:dyDescent="0.25">
      <c r="J1665" s="42"/>
    </row>
    <row r="1666" spans="10:10" x14ac:dyDescent="0.25">
      <c r="J1666" s="42"/>
    </row>
    <row r="1667" spans="10:10" x14ac:dyDescent="0.25">
      <c r="J1667" s="42"/>
    </row>
    <row r="1668" spans="10:10" x14ac:dyDescent="0.25">
      <c r="J1668" s="42"/>
    </row>
    <row r="1669" spans="10:10" x14ac:dyDescent="0.25">
      <c r="J1669" s="42"/>
    </row>
    <row r="1670" spans="10:10" x14ac:dyDescent="0.25">
      <c r="J1670" s="42"/>
    </row>
    <row r="1671" spans="10:10" x14ac:dyDescent="0.25">
      <c r="J1671" s="42"/>
    </row>
    <row r="1672" spans="10:10" x14ac:dyDescent="0.25">
      <c r="J1672" s="42"/>
    </row>
    <row r="1673" spans="10:10" x14ac:dyDescent="0.25">
      <c r="J1673" s="42"/>
    </row>
    <row r="1674" spans="10:10" x14ac:dyDescent="0.25">
      <c r="J1674" s="42"/>
    </row>
    <row r="1675" spans="10:10" x14ac:dyDescent="0.25">
      <c r="J1675" s="42"/>
    </row>
    <row r="1676" spans="10:10" x14ac:dyDescent="0.25">
      <c r="J1676" s="42"/>
    </row>
    <row r="1677" spans="10:10" x14ac:dyDescent="0.25">
      <c r="J1677" s="42"/>
    </row>
    <row r="1678" spans="10:10" x14ac:dyDescent="0.25">
      <c r="J1678" s="42"/>
    </row>
    <row r="1679" spans="10:10" x14ac:dyDescent="0.25">
      <c r="J1679" s="42"/>
    </row>
    <row r="1680" spans="10:10" x14ac:dyDescent="0.25">
      <c r="J1680" s="42"/>
    </row>
    <row r="1681" spans="10:10" x14ac:dyDescent="0.25">
      <c r="J1681" s="42"/>
    </row>
    <row r="1682" spans="10:10" x14ac:dyDescent="0.25">
      <c r="J1682" s="42"/>
    </row>
    <row r="1683" spans="10:10" x14ac:dyDescent="0.25">
      <c r="J1683" s="42"/>
    </row>
    <row r="1684" spans="10:10" x14ac:dyDescent="0.25">
      <c r="J1684" s="42"/>
    </row>
    <row r="1685" spans="10:10" x14ac:dyDescent="0.25">
      <c r="J1685" s="42"/>
    </row>
    <row r="1686" spans="10:10" x14ac:dyDescent="0.25">
      <c r="J1686" s="42"/>
    </row>
    <row r="1687" spans="10:10" x14ac:dyDescent="0.25">
      <c r="J1687" s="42"/>
    </row>
    <row r="1688" spans="10:10" x14ac:dyDescent="0.25">
      <c r="J1688" s="42"/>
    </row>
    <row r="1689" spans="10:10" x14ac:dyDescent="0.25">
      <c r="J1689" s="42"/>
    </row>
    <row r="1690" spans="10:10" x14ac:dyDescent="0.25">
      <c r="J1690" s="42"/>
    </row>
    <row r="1691" spans="10:10" x14ac:dyDescent="0.25">
      <c r="J1691" s="42"/>
    </row>
    <row r="1692" spans="10:10" x14ac:dyDescent="0.25">
      <c r="J1692" s="42"/>
    </row>
    <row r="1693" spans="10:10" x14ac:dyDescent="0.25">
      <c r="J1693" s="42"/>
    </row>
    <row r="1694" spans="10:10" x14ac:dyDescent="0.25">
      <c r="J1694" s="42"/>
    </row>
    <row r="1695" spans="10:10" x14ac:dyDescent="0.25">
      <c r="J1695" s="42"/>
    </row>
    <row r="1696" spans="10:10" x14ac:dyDescent="0.25">
      <c r="J1696" s="42"/>
    </row>
    <row r="1697" spans="10:10" x14ac:dyDescent="0.25">
      <c r="J1697" s="42"/>
    </row>
    <row r="1698" spans="10:10" x14ac:dyDescent="0.25">
      <c r="J1698" s="42"/>
    </row>
    <row r="1699" spans="10:10" x14ac:dyDescent="0.25">
      <c r="J1699" s="42"/>
    </row>
    <row r="1700" spans="10:10" x14ac:dyDescent="0.25">
      <c r="J1700" s="42"/>
    </row>
    <row r="1701" spans="10:10" x14ac:dyDescent="0.25">
      <c r="J1701" s="42"/>
    </row>
    <row r="1702" spans="10:10" x14ac:dyDescent="0.25">
      <c r="J1702" s="42"/>
    </row>
    <row r="1703" spans="10:10" x14ac:dyDescent="0.25">
      <c r="J1703" s="42"/>
    </row>
    <row r="1704" spans="10:10" x14ac:dyDescent="0.25">
      <c r="J1704" s="42"/>
    </row>
    <row r="1705" spans="10:10" x14ac:dyDescent="0.25">
      <c r="J1705" s="42"/>
    </row>
    <row r="1706" spans="10:10" x14ac:dyDescent="0.25">
      <c r="J1706" s="42"/>
    </row>
    <row r="1707" spans="10:10" x14ac:dyDescent="0.25">
      <c r="J1707" s="42"/>
    </row>
    <row r="1708" spans="10:10" x14ac:dyDescent="0.25">
      <c r="J1708" s="42"/>
    </row>
    <row r="1709" spans="10:10" x14ac:dyDescent="0.25">
      <c r="J1709" s="42"/>
    </row>
    <row r="1710" spans="10:10" x14ac:dyDescent="0.25">
      <c r="J1710" s="42"/>
    </row>
    <row r="1711" spans="10:10" x14ac:dyDescent="0.25">
      <c r="J1711" s="42"/>
    </row>
    <row r="1712" spans="10:10" x14ac:dyDescent="0.25">
      <c r="J1712" s="42"/>
    </row>
    <row r="1713" spans="10:10" x14ac:dyDescent="0.25">
      <c r="J1713" s="42"/>
    </row>
    <row r="1714" spans="10:10" x14ac:dyDescent="0.25">
      <c r="J1714" s="42"/>
    </row>
    <row r="1715" spans="10:10" x14ac:dyDescent="0.25">
      <c r="J1715" s="42"/>
    </row>
    <row r="1716" spans="10:10" x14ac:dyDescent="0.25">
      <c r="J1716" s="42"/>
    </row>
    <row r="1717" spans="10:10" x14ac:dyDescent="0.25">
      <c r="J1717" s="42"/>
    </row>
    <row r="1718" spans="10:10" x14ac:dyDescent="0.25">
      <c r="J1718" s="42"/>
    </row>
    <row r="1719" spans="10:10" x14ac:dyDescent="0.25">
      <c r="J1719" s="42"/>
    </row>
    <row r="1720" spans="10:10" x14ac:dyDescent="0.25">
      <c r="J1720" s="42"/>
    </row>
    <row r="1721" spans="10:10" x14ac:dyDescent="0.25">
      <c r="J1721" s="42"/>
    </row>
    <row r="1722" spans="10:10" x14ac:dyDescent="0.25">
      <c r="J1722" s="42"/>
    </row>
    <row r="1723" spans="10:10" x14ac:dyDescent="0.25">
      <c r="J1723" s="42"/>
    </row>
    <row r="1724" spans="10:10" x14ac:dyDescent="0.25">
      <c r="J1724" s="42"/>
    </row>
    <row r="1725" spans="10:10" x14ac:dyDescent="0.25">
      <c r="J1725" s="42"/>
    </row>
    <row r="1726" spans="10:10" x14ac:dyDescent="0.25">
      <c r="J1726" s="42"/>
    </row>
    <row r="1727" spans="10:10" x14ac:dyDescent="0.25">
      <c r="J1727" s="42"/>
    </row>
    <row r="1728" spans="10:10" x14ac:dyDescent="0.25">
      <c r="J1728" s="42"/>
    </row>
    <row r="1729" spans="10:10" x14ac:dyDescent="0.25">
      <c r="J1729" s="42"/>
    </row>
    <row r="1730" spans="10:10" x14ac:dyDescent="0.25">
      <c r="J1730" s="42"/>
    </row>
    <row r="1731" spans="10:10" x14ac:dyDescent="0.25">
      <c r="J1731" s="42"/>
    </row>
    <row r="1732" spans="10:10" x14ac:dyDescent="0.25">
      <c r="J1732" s="42"/>
    </row>
    <row r="1733" spans="10:10" x14ac:dyDescent="0.25">
      <c r="J1733" s="42"/>
    </row>
    <row r="1734" spans="10:10" x14ac:dyDescent="0.25">
      <c r="J1734" s="42"/>
    </row>
    <row r="1735" spans="10:10" x14ac:dyDescent="0.25">
      <c r="J1735" s="42"/>
    </row>
    <row r="1736" spans="10:10" x14ac:dyDescent="0.25">
      <c r="J1736" s="42"/>
    </row>
    <row r="1737" spans="10:10" x14ac:dyDescent="0.25">
      <c r="J1737" s="42"/>
    </row>
    <row r="1738" spans="10:10" x14ac:dyDescent="0.25">
      <c r="J1738" s="42"/>
    </row>
    <row r="1739" spans="10:10" x14ac:dyDescent="0.25">
      <c r="J1739" s="42"/>
    </row>
    <row r="1740" spans="10:10" x14ac:dyDescent="0.25">
      <c r="J1740" s="42"/>
    </row>
    <row r="1741" spans="10:10" x14ac:dyDescent="0.25">
      <c r="J1741" s="42"/>
    </row>
    <row r="1742" spans="10:10" x14ac:dyDescent="0.25">
      <c r="J1742" s="42"/>
    </row>
    <row r="1743" spans="10:10" x14ac:dyDescent="0.25">
      <c r="J1743" s="42"/>
    </row>
    <row r="1744" spans="10:10" x14ac:dyDescent="0.25">
      <c r="J1744" s="42"/>
    </row>
    <row r="1745" spans="10:10" x14ac:dyDescent="0.25">
      <c r="J1745" s="42"/>
    </row>
    <row r="1746" spans="10:10" x14ac:dyDescent="0.25">
      <c r="J1746" s="42"/>
    </row>
    <row r="1747" spans="10:10" x14ac:dyDescent="0.25">
      <c r="J1747" s="42"/>
    </row>
    <row r="1748" spans="10:10" x14ac:dyDescent="0.25">
      <c r="J1748" s="42"/>
    </row>
    <row r="1749" spans="10:10" x14ac:dyDescent="0.25">
      <c r="J1749" s="42"/>
    </row>
    <row r="1750" spans="10:10" x14ac:dyDescent="0.25">
      <c r="J1750" s="42"/>
    </row>
    <row r="1751" spans="10:10" x14ac:dyDescent="0.25">
      <c r="J1751" s="42"/>
    </row>
    <row r="1752" spans="10:10" x14ac:dyDescent="0.25">
      <c r="J1752" s="42"/>
    </row>
    <row r="1753" spans="10:10" x14ac:dyDescent="0.25">
      <c r="J1753" s="42"/>
    </row>
    <row r="1754" spans="10:10" x14ac:dyDescent="0.25">
      <c r="J1754" s="42"/>
    </row>
    <row r="1755" spans="10:10" x14ac:dyDescent="0.25">
      <c r="J1755" s="42"/>
    </row>
    <row r="1756" spans="10:10" x14ac:dyDescent="0.25">
      <c r="J1756" s="42"/>
    </row>
    <row r="1757" spans="10:10" x14ac:dyDescent="0.25">
      <c r="J1757" s="42"/>
    </row>
    <row r="1758" spans="10:10" x14ac:dyDescent="0.25">
      <c r="J1758" s="42"/>
    </row>
    <row r="1759" spans="10:10" x14ac:dyDescent="0.25">
      <c r="J1759" s="42"/>
    </row>
    <row r="1760" spans="10:10" x14ac:dyDescent="0.25">
      <c r="J1760" s="42"/>
    </row>
    <row r="1761" spans="10:10" x14ac:dyDescent="0.25">
      <c r="J1761" s="42"/>
    </row>
    <row r="1762" spans="10:10" x14ac:dyDescent="0.25">
      <c r="J1762" s="42"/>
    </row>
    <row r="1763" spans="10:10" x14ac:dyDescent="0.25">
      <c r="J1763" s="42"/>
    </row>
    <row r="1764" spans="10:10" x14ac:dyDescent="0.25">
      <c r="J1764" s="42"/>
    </row>
    <row r="1765" spans="10:10" x14ac:dyDescent="0.25">
      <c r="J1765" s="42"/>
    </row>
    <row r="1766" spans="10:10" x14ac:dyDescent="0.25">
      <c r="J1766" s="42"/>
    </row>
    <row r="1767" spans="10:10" x14ac:dyDescent="0.25">
      <c r="J1767" s="42"/>
    </row>
    <row r="1768" spans="10:10" x14ac:dyDescent="0.25">
      <c r="J1768" s="42"/>
    </row>
    <row r="1769" spans="10:10" x14ac:dyDescent="0.25">
      <c r="J1769" s="42"/>
    </row>
    <row r="1770" spans="10:10" x14ac:dyDescent="0.25">
      <c r="J1770" s="42"/>
    </row>
    <row r="1771" spans="10:10" x14ac:dyDescent="0.25">
      <c r="J1771" s="42"/>
    </row>
    <row r="1772" spans="10:10" x14ac:dyDescent="0.25">
      <c r="J1772" s="42"/>
    </row>
    <row r="1773" spans="10:10" x14ac:dyDescent="0.25">
      <c r="J1773" s="42"/>
    </row>
    <row r="1774" spans="10:10" x14ac:dyDescent="0.25">
      <c r="J1774" s="42"/>
    </row>
    <row r="1775" spans="10:10" x14ac:dyDescent="0.25">
      <c r="J1775" s="42"/>
    </row>
    <row r="1776" spans="10:10" x14ac:dyDescent="0.25">
      <c r="J1776" s="42"/>
    </row>
    <row r="1777" spans="10:10" x14ac:dyDescent="0.25">
      <c r="J1777" s="42"/>
    </row>
    <row r="1778" spans="10:10" x14ac:dyDescent="0.25">
      <c r="J1778" s="42"/>
    </row>
    <row r="1779" spans="10:10" x14ac:dyDescent="0.25">
      <c r="J1779" s="42"/>
    </row>
    <row r="1780" spans="10:10" x14ac:dyDescent="0.25">
      <c r="J1780" s="42"/>
    </row>
    <row r="1781" spans="10:10" x14ac:dyDescent="0.25">
      <c r="J1781" s="42"/>
    </row>
    <row r="1782" spans="10:10" x14ac:dyDescent="0.25">
      <c r="J1782" s="42"/>
    </row>
    <row r="1783" spans="10:10" x14ac:dyDescent="0.25">
      <c r="J1783" s="42"/>
    </row>
    <row r="1784" spans="10:10" x14ac:dyDescent="0.25">
      <c r="J1784" s="42"/>
    </row>
    <row r="1785" spans="10:10" x14ac:dyDescent="0.25">
      <c r="J1785" s="42"/>
    </row>
    <row r="1786" spans="10:10" x14ac:dyDescent="0.25">
      <c r="J1786" s="42"/>
    </row>
    <row r="1787" spans="10:10" x14ac:dyDescent="0.25">
      <c r="J1787" s="42"/>
    </row>
    <row r="1788" spans="10:10" x14ac:dyDescent="0.25">
      <c r="J1788" s="42"/>
    </row>
    <row r="1789" spans="10:10" x14ac:dyDescent="0.25">
      <c r="J1789" s="42"/>
    </row>
    <row r="1790" spans="10:10" x14ac:dyDescent="0.25">
      <c r="J1790" s="42"/>
    </row>
    <row r="1791" spans="10:10" x14ac:dyDescent="0.25">
      <c r="J1791" s="42"/>
    </row>
    <row r="1792" spans="10:10" x14ac:dyDescent="0.25">
      <c r="J1792" s="42"/>
    </row>
    <row r="1793" spans="10:10" x14ac:dyDescent="0.25">
      <c r="J1793" s="42"/>
    </row>
    <row r="1794" spans="10:10" x14ac:dyDescent="0.25">
      <c r="J1794" s="42"/>
    </row>
    <row r="1795" spans="10:10" x14ac:dyDescent="0.25">
      <c r="J1795" s="42"/>
    </row>
    <row r="1796" spans="10:10" x14ac:dyDescent="0.25">
      <c r="J1796" s="42"/>
    </row>
    <row r="1797" spans="10:10" x14ac:dyDescent="0.25">
      <c r="J1797" s="42"/>
    </row>
    <row r="1798" spans="10:10" x14ac:dyDescent="0.25">
      <c r="J1798" s="42"/>
    </row>
    <row r="1799" spans="10:10" x14ac:dyDescent="0.25">
      <c r="J1799" s="42"/>
    </row>
    <row r="1800" spans="10:10" x14ac:dyDescent="0.25">
      <c r="J1800" s="42"/>
    </row>
    <row r="1801" spans="10:10" x14ac:dyDescent="0.25">
      <c r="J1801" s="42"/>
    </row>
    <row r="1802" spans="10:10" x14ac:dyDescent="0.25">
      <c r="J1802" s="42"/>
    </row>
    <row r="1803" spans="10:10" x14ac:dyDescent="0.25">
      <c r="J1803" s="42"/>
    </row>
    <row r="1804" spans="10:10" x14ac:dyDescent="0.25">
      <c r="J1804" s="42"/>
    </row>
    <row r="1805" spans="10:10" x14ac:dyDescent="0.25">
      <c r="J1805" s="42"/>
    </row>
    <row r="1806" spans="10:10" x14ac:dyDescent="0.25">
      <c r="J1806" s="42"/>
    </row>
    <row r="1807" spans="10:10" x14ac:dyDescent="0.25">
      <c r="J1807" s="42"/>
    </row>
    <row r="1808" spans="10:10" x14ac:dyDescent="0.25">
      <c r="J1808" s="42"/>
    </row>
    <row r="1809" spans="10:10" x14ac:dyDescent="0.25">
      <c r="J1809" s="42"/>
    </row>
    <row r="1810" spans="10:10" x14ac:dyDescent="0.25">
      <c r="J1810" s="42"/>
    </row>
    <row r="1811" spans="10:10" x14ac:dyDescent="0.25">
      <c r="J1811" s="42"/>
    </row>
    <row r="1812" spans="10:10" x14ac:dyDescent="0.25">
      <c r="J1812" s="42"/>
    </row>
    <row r="1813" spans="10:10" x14ac:dyDescent="0.25">
      <c r="J1813" s="42"/>
    </row>
    <row r="1814" spans="10:10" x14ac:dyDescent="0.25">
      <c r="J1814" s="42"/>
    </row>
    <row r="1815" spans="10:10" x14ac:dyDescent="0.25">
      <c r="J1815" s="42"/>
    </row>
    <row r="1816" spans="10:10" x14ac:dyDescent="0.25">
      <c r="J1816" s="42"/>
    </row>
    <row r="1817" spans="10:10" x14ac:dyDescent="0.25">
      <c r="J1817" s="42"/>
    </row>
    <row r="1818" spans="10:10" x14ac:dyDescent="0.25">
      <c r="J1818" s="42"/>
    </row>
    <row r="1819" spans="10:10" x14ac:dyDescent="0.25">
      <c r="J1819" s="42"/>
    </row>
    <row r="1820" spans="10:10" x14ac:dyDescent="0.25">
      <c r="J1820" s="42"/>
    </row>
    <row r="1821" spans="10:10" x14ac:dyDescent="0.25">
      <c r="J1821" s="42"/>
    </row>
    <row r="1822" spans="10:10" x14ac:dyDescent="0.25">
      <c r="J1822" s="42"/>
    </row>
    <row r="1823" spans="10:10" x14ac:dyDescent="0.25">
      <c r="J1823" s="42"/>
    </row>
    <row r="1824" spans="10:10" x14ac:dyDescent="0.25">
      <c r="J1824" s="42"/>
    </row>
    <row r="1825" spans="10:10" x14ac:dyDescent="0.25">
      <c r="J1825" s="42"/>
    </row>
    <row r="1826" spans="10:10" x14ac:dyDescent="0.25">
      <c r="J1826" s="42"/>
    </row>
    <row r="1827" spans="10:10" x14ac:dyDescent="0.25">
      <c r="J1827" s="42"/>
    </row>
    <row r="1828" spans="10:10" x14ac:dyDescent="0.25">
      <c r="J1828" s="42"/>
    </row>
    <row r="1829" spans="10:10" x14ac:dyDescent="0.25">
      <c r="J1829" s="42"/>
    </row>
    <row r="1830" spans="10:10" x14ac:dyDescent="0.25">
      <c r="J1830" s="42"/>
    </row>
    <row r="1831" spans="10:10" x14ac:dyDescent="0.25">
      <c r="J1831" s="42"/>
    </row>
    <row r="1832" spans="10:10" x14ac:dyDescent="0.25">
      <c r="J1832" s="42"/>
    </row>
    <row r="1833" spans="10:10" x14ac:dyDescent="0.25">
      <c r="J1833" s="42"/>
    </row>
    <row r="1834" spans="10:10" x14ac:dyDescent="0.25">
      <c r="J1834" s="42"/>
    </row>
    <row r="1835" spans="10:10" x14ac:dyDescent="0.25">
      <c r="J1835" s="42"/>
    </row>
    <row r="1836" spans="10:10" x14ac:dyDescent="0.25">
      <c r="J1836" s="42"/>
    </row>
    <row r="1837" spans="10:10" x14ac:dyDescent="0.25">
      <c r="J1837" s="42"/>
    </row>
    <row r="1838" spans="10:10" x14ac:dyDescent="0.25">
      <c r="J1838" s="42"/>
    </row>
    <row r="1839" spans="10:10" x14ac:dyDescent="0.25">
      <c r="J1839" s="42"/>
    </row>
    <row r="1840" spans="10:10" x14ac:dyDescent="0.25">
      <c r="J1840" s="42"/>
    </row>
    <row r="1841" spans="10:10" x14ac:dyDescent="0.25">
      <c r="J1841" s="42"/>
    </row>
    <row r="1842" spans="10:10" x14ac:dyDescent="0.25">
      <c r="J1842" s="42"/>
    </row>
    <row r="1843" spans="10:10" x14ac:dyDescent="0.25">
      <c r="J1843" s="42"/>
    </row>
    <row r="1844" spans="10:10" x14ac:dyDescent="0.25">
      <c r="J1844" s="42"/>
    </row>
    <row r="1845" spans="10:10" x14ac:dyDescent="0.25">
      <c r="J1845" s="42"/>
    </row>
    <row r="1846" spans="10:10" x14ac:dyDescent="0.25">
      <c r="J1846" s="42"/>
    </row>
    <row r="1847" spans="10:10" x14ac:dyDescent="0.25">
      <c r="J1847" s="42"/>
    </row>
    <row r="1848" spans="10:10" x14ac:dyDescent="0.25">
      <c r="J1848" s="42"/>
    </row>
    <row r="1849" spans="10:10" x14ac:dyDescent="0.25">
      <c r="J1849" s="42"/>
    </row>
    <row r="1850" spans="10:10" x14ac:dyDescent="0.25">
      <c r="J1850" s="42"/>
    </row>
    <row r="1851" spans="10:10" x14ac:dyDescent="0.25">
      <c r="J1851" s="42"/>
    </row>
    <row r="1852" spans="10:10" x14ac:dyDescent="0.25">
      <c r="J1852" s="42"/>
    </row>
    <row r="1853" spans="10:10" x14ac:dyDescent="0.25">
      <c r="J1853" s="42"/>
    </row>
    <row r="1854" spans="10:10" x14ac:dyDescent="0.25">
      <c r="J1854" s="42"/>
    </row>
    <row r="1855" spans="10:10" x14ac:dyDescent="0.25">
      <c r="J1855" s="42"/>
    </row>
    <row r="1856" spans="10:10" x14ac:dyDescent="0.25">
      <c r="J1856" s="42"/>
    </row>
    <row r="1857" spans="10:10" x14ac:dyDescent="0.25">
      <c r="J1857" s="42"/>
    </row>
    <row r="1858" spans="10:10" x14ac:dyDescent="0.25">
      <c r="J1858" s="42"/>
    </row>
    <row r="1859" spans="10:10" x14ac:dyDescent="0.25">
      <c r="J1859" s="42"/>
    </row>
    <row r="1860" spans="10:10" x14ac:dyDescent="0.25">
      <c r="J1860" s="42"/>
    </row>
    <row r="1861" spans="10:10" x14ac:dyDescent="0.25">
      <c r="J1861" s="42"/>
    </row>
    <row r="1862" spans="10:10" x14ac:dyDescent="0.25">
      <c r="J1862" s="42"/>
    </row>
    <row r="1863" spans="10:10" x14ac:dyDescent="0.25">
      <c r="J1863" s="42"/>
    </row>
    <row r="1864" spans="10:10" x14ac:dyDescent="0.25">
      <c r="J1864" s="42"/>
    </row>
    <row r="1865" spans="10:10" x14ac:dyDescent="0.25">
      <c r="J1865" s="42"/>
    </row>
    <row r="1866" spans="10:10" x14ac:dyDescent="0.25">
      <c r="J1866" s="42"/>
    </row>
    <row r="1867" spans="10:10" x14ac:dyDescent="0.25">
      <c r="J1867" s="42"/>
    </row>
    <row r="1868" spans="10:10" x14ac:dyDescent="0.25">
      <c r="J1868" s="42"/>
    </row>
    <row r="1869" spans="10:10" x14ac:dyDescent="0.25">
      <c r="J1869" s="42"/>
    </row>
    <row r="1870" spans="10:10" x14ac:dyDescent="0.25">
      <c r="J1870" s="42"/>
    </row>
    <row r="1871" spans="10:10" x14ac:dyDescent="0.25">
      <c r="J1871" s="42"/>
    </row>
    <row r="1872" spans="10:10" x14ac:dyDescent="0.25">
      <c r="J1872" s="42"/>
    </row>
    <row r="1873" spans="10:10" x14ac:dyDescent="0.25">
      <c r="J1873" s="42"/>
    </row>
    <row r="1874" spans="10:10" x14ac:dyDescent="0.25">
      <c r="J1874" s="42"/>
    </row>
    <row r="1875" spans="10:10" x14ac:dyDescent="0.25">
      <c r="J1875" s="42"/>
    </row>
    <row r="1876" spans="10:10" x14ac:dyDescent="0.25">
      <c r="J1876" s="42"/>
    </row>
    <row r="1877" spans="10:10" x14ac:dyDescent="0.25">
      <c r="J1877" s="42"/>
    </row>
    <row r="1878" spans="10:10" x14ac:dyDescent="0.25">
      <c r="J1878" s="42"/>
    </row>
    <row r="1879" spans="10:10" x14ac:dyDescent="0.25">
      <c r="J1879" s="42"/>
    </row>
    <row r="1880" spans="10:10" x14ac:dyDescent="0.25">
      <c r="J1880" s="42"/>
    </row>
    <row r="1881" spans="10:10" x14ac:dyDescent="0.25">
      <c r="J1881" s="42"/>
    </row>
    <row r="1882" spans="10:10" x14ac:dyDescent="0.25">
      <c r="J1882" s="42"/>
    </row>
    <row r="1883" spans="10:10" x14ac:dyDescent="0.25">
      <c r="J1883" s="42"/>
    </row>
    <row r="1884" spans="10:10" x14ac:dyDescent="0.25">
      <c r="J1884" s="42"/>
    </row>
    <row r="1885" spans="10:10" x14ac:dyDescent="0.25">
      <c r="J1885" s="42"/>
    </row>
    <row r="1886" spans="10:10" x14ac:dyDescent="0.25">
      <c r="J1886" s="42"/>
    </row>
    <row r="1887" spans="10:10" x14ac:dyDescent="0.25">
      <c r="J1887" s="42"/>
    </row>
    <row r="1888" spans="10:10" x14ac:dyDescent="0.25">
      <c r="J1888" s="42"/>
    </row>
    <row r="1889" spans="10:10" x14ac:dyDescent="0.25">
      <c r="J1889" s="42"/>
    </row>
    <row r="1890" spans="10:10" x14ac:dyDescent="0.25">
      <c r="J1890" s="42"/>
    </row>
    <row r="1891" spans="10:10" x14ac:dyDescent="0.25">
      <c r="J1891" s="42"/>
    </row>
    <row r="1892" spans="10:10" x14ac:dyDescent="0.25">
      <c r="J1892" s="42"/>
    </row>
    <row r="1893" spans="10:10" x14ac:dyDescent="0.25">
      <c r="J1893" s="42"/>
    </row>
    <row r="1894" spans="10:10" x14ac:dyDescent="0.25">
      <c r="J1894" s="42"/>
    </row>
    <row r="1895" spans="10:10" x14ac:dyDescent="0.25">
      <c r="J1895" s="42"/>
    </row>
    <row r="1896" spans="10:10" x14ac:dyDescent="0.25">
      <c r="J1896" s="42"/>
    </row>
    <row r="1897" spans="10:10" x14ac:dyDescent="0.25">
      <c r="J1897" s="42"/>
    </row>
    <row r="1898" spans="10:10" x14ac:dyDescent="0.25">
      <c r="J1898" s="42"/>
    </row>
    <row r="1899" spans="10:10" x14ac:dyDescent="0.25">
      <c r="J1899" s="42"/>
    </row>
    <row r="1900" spans="10:10" x14ac:dyDescent="0.25">
      <c r="J1900" s="42"/>
    </row>
    <row r="1901" spans="10:10" x14ac:dyDescent="0.25">
      <c r="J1901" s="42"/>
    </row>
    <row r="1902" spans="10:10" x14ac:dyDescent="0.25">
      <c r="J1902" s="42"/>
    </row>
    <row r="1903" spans="10:10" x14ac:dyDescent="0.25">
      <c r="J1903" s="42"/>
    </row>
    <row r="1904" spans="10:10" x14ac:dyDescent="0.25">
      <c r="J1904" s="42"/>
    </row>
    <row r="1905" spans="10:10" x14ac:dyDescent="0.25">
      <c r="J1905" s="42"/>
    </row>
    <row r="1906" spans="10:10" x14ac:dyDescent="0.25">
      <c r="J1906" s="42"/>
    </row>
    <row r="1907" spans="10:10" x14ac:dyDescent="0.25">
      <c r="J1907" s="42"/>
    </row>
    <row r="1908" spans="10:10" x14ac:dyDescent="0.25">
      <c r="J1908" s="42"/>
    </row>
    <row r="1909" spans="10:10" x14ac:dyDescent="0.25">
      <c r="J1909" s="42"/>
    </row>
    <row r="1910" spans="10:10" x14ac:dyDescent="0.25">
      <c r="J1910" s="42"/>
    </row>
    <row r="1911" spans="10:10" x14ac:dyDescent="0.25">
      <c r="J1911" s="42"/>
    </row>
    <row r="1912" spans="10:10" x14ac:dyDescent="0.25">
      <c r="J1912" s="42"/>
    </row>
    <row r="1913" spans="10:10" x14ac:dyDescent="0.25">
      <c r="J1913" s="42"/>
    </row>
    <row r="1914" spans="10:10" x14ac:dyDescent="0.25">
      <c r="J1914" s="42"/>
    </row>
    <row r="1915" spans="10:10" x14ac:dyDescent="0.25">
      <c r="J1915" s="42"/>
    </row>
    <row r="1916" spans="10:10" x14ac:dyDescent="0.25">
      <c r="J1916" s="42"/>
    </row>
    <row r="1917" spans="10:10" x14ac:dyDescent="0.25">
      <c r="J1917" s="42"/>
    </row>
    <row r="1918" spans="10:10" x14ac:dyDescent="0.25">
      <c r="J1918" s="42"/>
    </row>
    <row r="1919" spans="10:10" x14ac:dyDescent="0.25">
      <c r="J1919" s="42"/>
    </row>
    <row r="1920" spans="10:10" x14ac:dyDescent="0.25">
      <c r="J1920" s="42"/>
    </row>
    <row r="1921" spans="10:10" x14ac:dyDescent="0.25">
      <c r="J1921" s="42"/>
    </row>
    <row r="1922" spans="10:10" x14ac:dyDescent="0.25">
      <c r="J1922" s="42"/>
    </row>
    <row r="1923" spans="10:10" x14ac:dyDescent="0.25">
      <c r="J1923" s="42"/>
    </row>
    <row r="1924" spans="10:10" x14ac:dyDescent="0.25">
      <c r="J1924" s="42"/>
    </row>
    <row r="1925" spans="10:10" x14ac:dyDescent="0.25">
      <c r="J1925" s="42"/>
    </row>
    <row r="1926" spans="10:10" x14ac:dyDescent="0.25">
      <c r="J1926" s="42"/>
    </row>
    <row r="1927" spans="10:10" x14ac:dyDescent="0.25">
      <c r="J1927" s="42"/>
    </row>
    <row r="1928" spans="10:10" x14ac:dyDescent="0.25">
      <c r="J1928" s="42"/>
    </row>
    <row r="1929" spans="10:10" x14ac:dyDescent="0.25">
      <c r="J1929" s="42"/>
    </row>
    <row r="1930" spans="10:10" x14ac:dyDescent="0.25">
      <c r="J1930" s="42"/>
    </row>
    <row r="1931" spans="10:10" x14ac:dyDescent="0.25">
      <c r="J1931" s="42"/>
    </row>
    <row r="1932" spans="10:10" x14ac:dyDescent="0.25">
      <c r="J1932" s="42"/>
    </row>
    <row r="1933" spans="10:10" x14ac:dyDescent="0.25">
      <c r="J1933" s="42"/>
    </row>
    <row r="1934" spans="10:10" x14ac:dyDescent="0.25">
      <c r="J1934" s="42"/>
    </row>
    <row r="1935" spans="10:10" x14ac:dyDescent="0.25">
      <c r="J1935" s="42"/>
    </row>
    <row r="1936" spans="10:10" x14ac:dyDescent="0.25">
      <c r="J1936" s="42"/>
    </row>
    <row r="1937" spans="10:10" x14ac:dyDescent="0.25">
      <c r="J1937" s="42"/>
    </row>
    <row r="1938" spans="10:10" x14ac:dyDescent="0.25">
      <c r="J1938" s="42"/>
    </row>
    <row r="1939" spans="10:10" x14ac:dyDescent="0.25">
      <c r="J1939" s="42"/>
    </row>
    <row r="1940" spans="10:10" x14ac:dyDescent="0.25">
      <c r="J1940" s="42"/>
    </row>
    <row r="1941" spans="10:10" x14ac:dyDescent="0.25">
      <c r="J1941" s="42"/>
    </row>
    <row r="1942" spans="10:10" x14ac:dyDescent="0.25">
      <c r="J1942" s="42"/>
    </row>
    <row r="1943" spans="10:10" x14ac:dyDescent="0.25">
      <c r="J1943" s="42"/>
    </row>
    <row r="1944" spans="10:10" x14ac:dyDescent="0.25">
      <c r="J1944" s="42"/>
    </row>
    <row r="1945" spans="10:10" x14ac:dyDescent="0.25">
      <c r="J1945" s="42"/>
    </row>
    <row r="1946" spans="10:10" x14ac:dyDescent="0.25">
      <c r="J1946" s="42"/>
    </row>
    <row r="1947" spans="10:10" x14ac:dyDescent="0.25">
      <c r="J1947" s="42"/>
    </row>
    <row r="1948" spans="10:10" x14ac:dyDescent="0.25">
      <c r="J1948" s="42"/>
    </row>
    <row r="1949" spans="10:10" x14ac:dyDescent="0.25">
      <c r="J1949" s="42"/>
    </row>
    <row r="1950" spans="10:10" x14ac:dyDescent="0.25">
      <c r="J1950" s="42"/>
    </row>
    <row r="1951" spans="10:10" x14ac:dyDescent="0.25">
      <c r="J1951" s="42"/>
    </row>
    <row r="1952" spans="10:10" x14ac:dyDescent="0.25">
      <c r="J1952" s="42"/>
    </row>
    <row r="1953" spans="10:10" x14ac:dyDescent="0.25">
      <c r="J1953" s="42"/>
    </row>
    <row r="1954" spans="10:10" x14ac:dyDescent="0.25">
      <c r="J1954" s="42"/>
    </row>
    <row r="1955" spans="10:10" x14ac:dyDescent="0.25">
      <c r="J1955" s="42"/>
    </row>
    <row r="1956" spans="10:10" x14ac:dyDescent="0.25">
      <c r="J1956" s="42"/>
    </row>
    <row r="1957" spans="10:10" x14ac:dyDescent="0.25">
      <c r="J1957" s="42"/>
    </row>
    <row r="1958" spans="10:10" x14ac:dyDescent="0.25">
      <c r="J1958" s="42"/>
    </row>
    <row r="1959" spans="10:10" x14ac:dyDescent="0.25">
      <c r="J1959" s="42"/>
    </row>
    <row r="1960" spans="10:10" x14ac:dyDescent="0.25">
      <c r="J1960" s="42"/>
    </row>
    <row r="1961" spans="10:10" x14ac:dyDescent="0.25">
      <c r="J1961" s="42"/>
    </row>
    <row r="1962" spans="10:10" x14ac:dyDescent="0.25">
      <c r="J1962" s="42"/>
    </row>
    <row r="1963" spans="10:10" x14ac:dyDescent="0.25">
      <c r="J1963" s="42"/>
    </row>
    <row r="1964" spans="10:10" x14ac:dyDescent="0.25">
      <c r="J1964" s="42"/>
    </row>
    <row r="1965" spans="10:10" x14ac:dyDescent="0.25">
      <c r="J1965" s="42"/>
    </row>
    <row r="1966" spans="10:10" x14ac:dyDescent="0.25">
      <c r="J1966" s="42"/>
    </row>
    <row r="1967" spans="10:10" x14ac:dyDescent="0.25">
      <c r="J1967" s="42"/>
    </row>
    <row r="1968" spans="10:10" x14ac:dyDescent="0.25">
      <c r="J1968" s="42"/>
    </row>
    <row r="1969" spans="10:10" x14ac:dyDescent="0.25">
      <c r="J1969" s="42"/>
    </row>
    <row r="1970" spans="10:10" x14ac:dyDescent="0.25">
      <c r="J1970" s="42"/>
    </row>
    <row r="1971" spans="10:10" x14ac:dyDescent="0.25">
      <c r="J1971" s="42"/>
    </row>
    <row r="1972" spans="10:10" x14ac:dyDescent="0.25">
      <c r="J1972" s="42"/>
    </row>
    <row r="1973" spans="10:10" x14ac:dyDescent="0.25">
      <c r="J1973" s="42"/>
    </row>
    <row r="1974" spans="10:10" x14ac:dyDescent="0.25">
      <c r="J1974" s="42"/>
    </row>
    <row r="1975" spans="10:10" x14ac:dyDescent="0.25">
      <c r="J1975" s="42"/>
    </row>
    <row r="1976" spans="10:10" x14ac:dyDescent="0.25">
      <c r="J1976" s="42"/>
    </row>
    <row r="1977" spans="10:10" x14ac:dyDescent="0.25">
      <c r="J1977" s="42"/>
    </row>
    <row r="1978" spans="10:10" x14ac:dyDescent="0.25">
      <c r="J1978" s="42"/>
    </row>
    <row r="1979" spans="10:10" x14ac:dyDescent="0.25">
      <c r="J1979" s="42"/>
    </row>
    <row r="1980" spans="10:10" x14ac:dyDescent="0.25">
      <c r="J1980" s="42"/>
    </row>
    <row r="1981" spans="10:10" x14ac:dyDescent="0.25">
      <c r="J1981" s="42"/>
    </row>
    <row r="1982" spans="10:10" x14ac:dyDescent="0.25">
      <c r="J1982" s="42"/>
    </row>
    <row r="1983" spans="10:10" x14ac:dyDescent="0.25">
      <c r="J1983" s="42"/>
    </row>
    <row r="1984" spans="10:10" x14ac:dyDescent="0.25">
      <c r="J1984" s="42"/>
    </row>
    <row r="1985" spans="10:10" x14ac:dyDescent="0.25">
      <c r="J1985" s="42"/>
    </row>
    <row r="1986" spans="10:10" x14ac:dyDescent="0.25">
      <c r="J1986" s="42"/>
    </row>
    <row r="1987" spans="10:10" x14ac:dyDescent="0.25">
      <c r="J1987" s="42"/>
    </row>
    <row r="1988" spans="10:10" x14ac:dyDescent="0.25">
      <c r="J1988" s="42"/>
    </row>
    <row r="1989" spans="10:10" x14ac:dyDescent="0.25">
      <c r="J1989" s="42"/>
    </row>
    <row r="1990" spans="10:10" x14ac:dyDescent="0.25">
      <c r="J1990" s="42"/>
    </row>
    <row r="1991" spans="10:10" x14ac:dyDescent="0.25">
      <c r="J1991" s="42"/>
    </row>
    <row r="1992" spans="10:10" x14ac:dyDescent="0.25">
      <c r="J1992" s="42"/>
    </row>
    <row r="1993" spans="10:10" x14ac:dyDescent="0.25">
      <c r="J1993" s="42"/>
    </row>
    <row r="1994" spans="10:10" x14ac:dyDescent="0.25">
      <c r="J1994" s="42"/>
    </row>
    <row r="1995" spans="10:10" x14ac:dyDescent="0.25">
      <c r="J1995" s="42"/>
    </row>
    <row r="1996" spans="10:10" x14ac:dyDescent="0.25">
      <c r="J1996" s="42"/>
    </row>
    <row r="1997" spans="10:10" x14ac:dyDescent="0.25">
      <c r="J1997" s="42"/>
    </row>
    <row r="1998" spans="10:10" x14ac:dyDescent="0.25">
      <c r="J1998" s="42"/>
    </row>
    <row r="1999" spans="10:10" x14ac:dyDescent="0.25">
      <c r="J1999" s="42"/>
    </row>
    <row r="2000" spans="10:10" x14ac:dyDescent="0.25">
      <c r="J2000" s="42"/>
    </row>
    <row r="2001" spans="10:10" x14ac:dyDescent="0.25">
      <c r="J2001" s="42"/>
    </row>
    <row r="2002" spans="10:10" x14ac:dyDescent="0.25">
      <c r="J2002" s="42"/>
    </row>
    <row r="2003" spans="10:10" x14ac:dyDescent="0.25">
      <c r="J2003" s="42"/>
    </row>
    <row r="2004" spans="10:10" x14ac:dyDescent="0.25">
      <c r="J2004" s="42"/>
    </row>
    <row r="2005" spans="10:10" x14ac:dyDescent="0.25">
      <c r="J2005" s="42"/>
    </row>
    <row r="2006" spans="10:10" x14ac:dyDescent="0.25">
      <c r="J2006" s="42"/>
    </row>
    <row r="2007" spans="10:10" x14ac:dyDescent="0.25">
      <c r="J2007" s="42"/>
    </row>
    <row r="2008" spans="10:10" x14ac:dyDescent="0.25">
      <c r="J2008" s="42"/>
    </row>
    <row r="2009" spans="10:10" x14ac:dyDescent="0.25">
      <c r="J2009" s="42"/>
    </row>
    <row r="2010" spans="10:10" x14ac:dyDescent="0.25">
      <c r="J2010" s="42"/>
    </row>
    <row r="2011" spans="10:10" x14ac:dyDescent="0.25">
      <c r="J2011" s="42"/>
    </row>
    <row r="2012" spans="10:10" x14ac:dyDescent="0.25">
      <c r="J2012" s="42"/>
    </row>
    <row r="2013" spans="10:10" x14ac:dyDescent="0.25">
      <c r="J2013" s="42"/>
    </row>
    <row r="2014" spans="10:10" x14ac:dyDescent="0.25">
      <c r="J2014" s="42"/>
    </row>
    <row r="2015" spans="10:10" x14ac:dyDescent="0.25">
      <c r="J2015" s="42"/>
    </row>
    <row r="2016" spans="10:10" x14ac:dyDescent="0.25">
      <c r="J2016" s="42"/>
    </row>
    <row r="2017" spans="10:10" x14ac:dyDescent="0.25">
      <c r="J2017" s="42"/>
    </row>
    <row r="2018" spans="10:10" x14ac:dyDescent="0.25">
      <c r="J2018" s="42"/>
    </row>
    <row r="2019" spans="10:10" x14ac:dyDescent="0.25">
      <c r="J2019" s="42"/>
    </row>
    <row r="2020" spans="10:10" x14ac:dyDescent="0.25">
      <c r="J2020" s="42"/>
    </row>
    <row r="2021" spans="10:10" x14ac:dyDescent="0.25">
      <c r="J2021" s="42"/>
    </row>
    <row r="2022" spans="10:10" x14ac:dyDescent="0.25">
      <c r="J2022" s="42"/>
    </row>
    <row r="2023" spans="10:10" x14ac:dyDescent="0.25">
      <c r="J2023" s="42"/>
    </row>
    <row r="2024" spans="10:10" x14ac:dyDescent="0.25">
      <c r="J2024" s="42"/>
    </row>
    <row r="2025" spans="10:10" x14ac:dyDescent="0.25">
      <c r="J2025" s="42"/>
    </row>
    <row r="2026" spans="10:10" x14ac:dyDescent="0.25">
      <c r="J2026" s="42"/>
    </row>
    <row r="2027" spans="10:10" x14ac:dyDescent="0.25">
      <c r="J2027" s="42"/>
    </row>
    <row r="2028" spans="10:10" x14ac:dyDescent="0.25">
      <c r="J2028" s="42"/>
    </row>
    <row r="2029" spans="10:10" x14ac:dyDescent="0.25">
      <c r="J2029" s="42"/>
    </row>
    <row r="2030" spans="10:10" x14ac:dyDescent="0.25">
      <c r="J2030" s="42"/>
    </row>
    <row r="2031" spans="10:10" x14ac:dyDescent="0.25">
      <c r="J2031" s="42"/>
    </row>
    <row r="2032" spans="10:10" x14ac:dyDescent="0.25">
      <c r="J2032" s="42"/>
    </row>
    <row r="2033" spans="10:10" x14ac:dyDescent="0.25">
      <c r="J2033" s="42"/>
    </row>
    <row r="2034" spans="10:10" x14ac:dyDescent="0.25">
      <c r="J2034" s="42"/>
    </row>
    <row r="2035" spans="10:10" x14ac:dyDescent="0.25">
      <c r="J2035" s="42"/>
    </row>
    <row r="2036" spans="10:10" x14ac:dyDescent="0.25">
      <c r="J2036" s="42"/>
    </row>
    <row r="2037" spans="10:10" x14ac:dyDescent="0.25">
      <c r="J2037" s="42"/>
    </row>
    <row r="2038" spans="10:10" x14ac:dyDescent="0.25">
      <c r="J2038" s="42"/>
    </row>
    <row r="2039" spans="10:10" x14ac:dyDescent="0.25">
      <c r="J2039" s="42"/>
    </row>
    <row r="2040" spans="10:10" x14ac:dyDescent="0.25">
      <c r="J2040" s="42"/>
    </row>
    <row r="2041" spans="10:10" x14ac:dyDescent="0.25">
      <c r="J2041" s="42"/>
    </row>
    <row r="2042" spans="10:10" x14ac:dyDescent="0.25">
      <c r="J2042" s="42"/>
    </row>
    <row r="2043" spans="10:10" x14ac:dyDescent="0.25">
      <c r="J2043" s="42"/>
    </row>
    <row r="2044" spans="10:10" x14ac:dyDescent="0.25">
      <c r="J2044" s="42"/>
    </row>
    <row r="2045" spans="10:10" x14ac:dyDescent="0.25">
      <c r="J2045" s="42"/>
    </row>
    <row r="2046" spans="10:10" x14ac:dyDescent="0.25">
      <c r="J2046" s="42"/>
    </row>
    <row r="2047" spans="10:10" x14ac:dyDescent="0.25">
      <c r="J2047" s="42"/>
    </row>
    <row r="2048" spans="10:10" x14ac:dyDescent="0.25">
      <c r="J2048" s="42"/>
    </row>
    <row r="2049" spans="10:10" x14ac:dyDescent="0.25">
      <c r="J2049" s="42"/>
    </row>
    <row r="2050" spans="10:10" x14ac:dyDescent="0.25">
      <c r="J2050" s="42"/>
    </row>
    <row r="2051" spans="10:10" x14ac:dyDescent="0.25">
      <c r="J2051" s="42"/>
    </row>
    <row r="2052" spans="10:10" x14ac:dyDescent="0.25">
      <c r="J2052" s="42"/>
    </row>
    <row r="2053" spans="10:10" x14ac:dyDescent="0.25">
      <c r="J2053" s="42"/>
    </row>
    <row r="2054" spans="10:10" x14ac:dyDescent="0.25">
      <c r="J2054" s="42"/>
    </row>
    <row r="2055" spans="10:10" x14ac:dyDescent="0.25">
      <c r="J2055" s="42"/>
    </row>
    <row r="2056" spans="10:10" x14ac:dyDescent="0.25">
      <c r="J2056" s="42"/>
    </row>
    <row r="2057" spans="10:10" x14ac:dyDescent="0.25">
      <c r="J2057" s="42"/>
    </row>
    <row r="2058" spans="10:10" x14ac:dyDescent="0.25">
      <c r="J2058" s="42"/>
    </row>
    <row r="2059" spans="10:10" x14ac:dyDescent="0.25">
      <c r="J2059" s="42"/>
    </row>
    <row r="2060" spans="10:10" x14ac:dyDescent="0.25">
      <c r="J2060" s="42"/>
    </row>
    <row r="2061" spans="10:10" x14ac:dyDescent="0.25">
      <c r="J2061" s="42"/>
    </row>
    <row r="2062" spans="10:10" x14ac:dyDescent="0.25">
      <c r="J2062" s="42"/>
    </row>
    <row r="2063" spans="10:10" x14ac:dyDescent="0.25">
      <c r="J2063" s="42"/>
    </row>
    <row r="2064" spans="10:10" x14ac:dyDescent="0.25">
      <c r="J2064" s="42"/>
    </row>
    <row r="2065" spans="10:10" x14ac:dyDescent="0.25">
      <c r="J2065" s="42"/>
    </row>
    <row r="2066" spans="10:10" x14ac:dyDescent="0.25">
      <c r="J2066" s="42"/>
    </row>
    <row r="2067" spans="10:10" x14ac:dyDescent="0.25">
      <c r="J2067" s="42"/>
    </row>
    <row r="2068" spans="10:10" x14ac:dyDescent="0.25">
      <c r="J2068" s="42"/>
    </row>
    <row r="2069" spans="10:10" x14ac:dyDescent="0.25">
      <c r="J2069" s="42"/>
    </row>
    <row r="2070" spans="10:10" x14ac:dyDescent="0.25">
      <c r="J2070" s="42"/>
    </row>
    <row r="2071" spans="10:10" x14ac:dyDescent="0.25">
      <c r="J2071" s="42"/>
    </row>
    <row r="2072" spans="10:10" x14ac:dyDescent="0.25">
      <c r="J2072" s="42"/>
    </row>
    <row r="2073" spans="10:10" x14ac:dyDescent="0.25">
      <c r="J2073" s="42"/>
    </row>
    <row r="2074" spans="10:10" x14ac:dyDescent="0.25">
      <c r="J2074" s="42"/>
    </row>
    <row r="2075" spans="10:10" x14ac:dyDescent="0.25">
      <c r="J2075" s="42"/>
    </row>
    <row r="2076" spans="10:10" x14ac:dyDescent="0.25">
      <c r="J2076" s="42"/>
    </row>
    <row r="2077" spans="10:10" x14ac:dyDescent="0.25">
      <c r="J2077" s="42"/>
    </row>
    <row r="2078" spans="10:10" x14ac:dyDescent="0.25">
      <c r="J2078" s="42"/>
    </row>
    <row r="2079" spans="10:10" x14ac:dyDescent="0.25">
      <c r="J2079" s="42"/>
    </row>
    <row r="2080" spans="10:10" x14ac:dyDescent="0.25">
      <c r="J2080" s="42"/>
    </row>
    <row r="2081" spans="10:10" x14ac:dyDescent="0.25">
      <c r="J2081" s="42"/>
    </row>
    <row r="2082" spans="10:10" x14ac:dyDescent="0.25">
      <c r="J2082" s="42"/>
    </row>
    <row r="2083" spans="10:10" x14ac:dyDescent="0.25">
      <c r="J2083" s="42"/>
    </row>
    <row r="2084" spans="10:10" x14ac:dyDescent="0.25">
      <c r="J2084" s="42"/>
    </row>
    <row r="2085" spans="10:10" x14ac:dyDescent="0.25">
      <c r="J2085" s="42"/>
    </row>
    <row r="2086" spans="10:10" x14ac:dyDescent="0.25">
      <c r="J2086" s="42"/>
    </row>
    <row r="2087" spans="10:10" x14ac:dyDescent="0.25">
      <c r="J2087" s="42"/>
    </row>
    <row r="2088" spans="10:10" x14ac:dyDescent="0.25">
      <c r="J2088" s="42"/>
    </row>
    <row r="2089" spans="10:10" x14ac:dyDescent="0.25">
      <c r="J2089" s="42"/>
    </row>
    <row r="2090" spans="10:10" x14ac:dyDescent="0.25">
      <c r="J2090" s="42"/>
    </row>
    <row r="2091" spans="10:10" x14ac:dyDescent="0.25">
      <c r="J2091" s="42"/>
    </row>
    <row r="2092" spans="10:10" x14ac:dyDescent="0.25">
      <c r="J2092" s="42"/>
    </row>
    <row r="2093" spans="10:10" x14ac:dyDescent="0.25">
      <c r="J2093" s="42"/>
    </row>
    <row r="2094" spans="10:10" x14ac:dyDescent="0.25">
      <c r="J2094" s="42"/>
    </row>
    <row r="2095" spans="10:10" x14ac:dyDescent="0.25">
      <c r="J2095" s="42"/>
    </row>
    <row r="2096" spans="10:10" x14ac:dyDescent="0.25">
      <c r="J2096" s="42"/>
    </row>
    <row r="2097" spans="10:10" x14ac:dyDescent="0.25">
      <c r="J2097" s="42"/>
    </row>
    <row r="2098" spans="10:10" x14ac:dyDescent="0.25">
      <c r="J2098" s="42"/>
    </row>
    <row r="2099" spans="10:10" x14ac:dyDescent="0.25">
      <c r="J2099" s="42"/>
    </row>
    <row r="2100" spans="10:10" x14ac:dyDescent="0.25">
      <c r="J2100" s="42"/>
    </row>
    <row r="2101" spans="10:10" x14ac:dyDescent="0.25">
      <c r="J2101" s="42"/>
    </row>
    <row r="2102" spans="10:10" x14ac:dyDescent="0.25">
      <c r="J2102" s="42"/>
    </row>
    <row r="2103" spans="10:10" x14ac:dyDescent="0.25">
      <c r="J2103" s="42"/>
    </row>
    <row r="2104" spans="10:10" x14ac:dyDescent="0.25">
      <c r="J2104" s="42"/>
    </row>
    <row r="2105" spans="10:10" x14ac:dyDescent="0.25">
      <c r="J2105" s="42"/>
    </row>
    <row r="2106" spans="10:10" x14ac:dyDescent="0.25">
      <c r="J2106" s="42"/>
    </row>
    <row r="2107" spans="10:10" x14ac:dyDescent="0.25">
      <c r="J2107" s="42"/>
    </row>
    <row r="2108" spans="10:10" x14ac:dyDescent="0.25">
      <c r="J2108" s="42"/>
    </row>
    <row r="2109" spans="10:10" x14ac:dyDescent="0.25">
      <c r="J2109" s="42"/>
    </row>
    <row r="2110" spans="10:10" x14ac:dyDescent="0.25">
      <c r="J2110" s="42"/>
    </row>
    <row r="2111" spans="10:10" x14ac:dyDescent="0.25">
      <c r="J2111" s="42"/>
    </row>
    <row r="2112" spans="10:10" x14ac:dyDescent="0.25">
      <c r="J2112" s="42"/>
    </row>
    <row r="2113" spans="10:10" x14ac:dyDescent="0.25">
      <c r="J2113" s="42"/>
    </row>
    <row r="2114" spans="10:10" x14ac:dyDescent="0.25">
      <c r="J2114" s="42"/>
    </row>
    <row r="2115" spans="10:10" x14ac:dyDescent="0.25">
      <c r="J2115" s="42"/>
    </row>
    <row r="2116" spans="10:10" x14ac:dyDescent="0.25">
      <c r="J2116" s="42"/>
    </row>
    <row r="2117" spans="10:10" x14ac:dyDescent="0.25">
      <c r="J2117" s="42"/>
    </row>
    <row r="2118" spans="10:10" x14ac:dyDescent="0.25">
      <c r="J2118" s="42"/>
    </row>
    <row r="2119" spans="10:10" x14ac:dyDescent="0.25">
      <c r="J2119" s="42"/>
    </row>
    <row r="2120" spans="10:10" x14ac:dyDescent="0.25">
      <c r="J2120" s="42"/>
    </row>
    <row r="2121" spans="10:10" x14ac:dyDescent="0.25">
      <c r="J2121" s="42"/>
    </row>
    <row r="2122" spans="10:10" x14ac:dyDescent="0.25">
      <c r="J2122" s="42"/>
    </row>
    <row r="2123" spans="10:10" x14ac:dyDescent="0.25">
      <c r="J2123" s="42"/>
    </row>
    <row r="2124" spans="10:10" x14ac:dyDescent="0.25">
      <c r="J2124" s="42"/>
    </row>
    <row r="2125" spans="10:10" x14ac:dyDescent="0.25">
      <c r="J2125" s="42"/>
    </row>
    <row r="2126" spans="10:10" x14ac:dyDescent="0.25">
      <c r="J2126" s="42"/>
    </row>
    <row r="2127" spans="10:10" x14ac:dyDescent="0.25">
      <c r="J2127" s="42"/>
    </row>
    <row r="2128" spans="10:10" x14ac:dyDescent="0.25">
      <c r="J2128" s="42"/>
    </row>
    <row r="2129" spans="10:10" x14ac:dyDescent="0.25">
      <c r="J2129" s="42"/>
    </row>
    <row r="2130" spans="10:10" x14ac:dyDescent="0.25">
      <c r="J2130" s="42"/>
    </row>
    <row r="2131" spans="10:10" x14ac:dyDescent="0.25">
      <c r="J2131" s="42"/>
    </row>
    <row r="2132" spans="10:10" x14ac:dyDescent="0.25">
      <c r="J2132" s="42"/>
    </row>
    <row r="2133" spans="10:10" x14ac:dyDescent="0.25">
      <c r="J2133" s="42"/>
    </row>
    <row r="2134" spans="10:10" x14ac:dyDescent="0.25">
      <c r="J2134" s="42"/>
    </row>
    <row r="2135" spans="10:10" x14ac:dyDescent="0.25">
      <c r="J2135" s="42"/>
    </row>
    <row r="2136" spans="10:10" x14ac:dyDescent="0.25">
      <c r="J2136" s="42"/>
    </row>
    <row r="2137" spans="10:10" x14ac:dyDescent="0.25">
      <c r="J2137" s="42"/>
    </row>
    <row r="2138" spans="10:10" x14ac:dyDescent="0.25">
      <c r="J2138" s="42"/>
    </row>
    <row r="2139" spans="10:10" x14ac:dyDescent="0.25">
      <c r="J2139" s="42"/>
    </row>
    <row r="2140" spans="10:10" x14ac:dyDescent="0.25">
      <c r="J2140" s="42"/>
    </row>
    <row r="2141" spans="10:10" x14ac:dyDescent="0.25">
      <c r="J2141" s="42"/>
    </row>
    <row r="2142" spans="10:10" x14ac:dyDescent="0.25">
      <c r="J2142" s="42"/>
    </row>
    <row r="2143" spans="10:10" x14ac:dyDescent="0.25">
      <c r="J2143" s="42"/>
    </row>
    <row r="2144" spans="10:10" x14ac:dyDescent="0.25">
      <c r="J2144" s="42"/>
    </row>
    <row r="2145" spans="10:10" x14ac:dyDescent="0.25">
      <c r="J2145" s="42"/>
    </row>
    <row r="2146" spans="10:10" x14ac:dyDescent="0.25">
      <c r="J2146" s="42"/>
    </row>
    <row r="2147" spans="10:10" x14ac:dyDescent="0.25">
      <c r="J2147" s="42"/>
    </row>
    <row r="2148" spans="10:10" x14ac:dyDescent="0.25">
      <c r="J2148" s="42"/>
    </row>
    <row r="2149" spans="10:10" x14ac:dyDescent="0.25">
      <c r="J2149" s="42"/>
    </row>
    <row r="2150" spans="10:10" x14ac:dyDescent="0.25">
      <c r="J2150" s="42"/>
    </row>
    <row r="2151" spans="10:10" x14ac:dyDescent="0.25">
      <c r="J2151" s="42"/>
    </row>
    <row r="2152" spans="10:10" x14ac:dyDescent="0.25">
      <c r="J2152" s="42"/>
    </row>
    <row r="2153" spans="10:10" x14ac:dyDescent="0.25">
      <c r="J2153" s="42"/>
    </row>
    <row r="2154" spans="10:10" x14ac:dyDescent="0.25">
      <c r="J2154" s="42"/>
    </row>
    <row r="2155" spans="10:10" x14ac:dyDescent="0.25">
      <c r="J2155" s="42"/>
    </row>
    <row r="2156" spans="10:10" x14ac:dyDescent="0.25">
      <c r="J2156" s="42"/>
    </row>
    <row r="2157" spans="10:10" x14ac:dyDescent="0.25">
      <c r="J2157" s="42"/>
    </row>
    <row r="2158" spans="10:10" x14ac:dyDescent="0.25">
      <c r="J2158" s="42"/>
    </row>
    <row r="2159" spans="10:10" x14ac:dyDescent="0.25">
      <c r="J2159" s="42"/>
    </row>
    <row r="2160" spans="10:10" x14ac:dyDescent="0.25">
      <c r="J2160" s="42"/>
    </row>
    <row r="2161" spans="10:10" x14ac:dyDescent="0.25">
      <c r="J2161" s="42"/>
    </row>
    <row r="2162" spans="10:10" x14ac:dyDescent="0.25">
      <c r="J2162" s="42"/>
    </row>
    <row r="2163" spans="10:10" x14ac:dyDescent="0.25">
      <c r="J2163" s="42"/>
    </row>
    <row r="2164" spans="10:10" x14ac:dyDescent="0.25">
      <c r="J2164" s="42"/>
    </row>
    <row r="2165" spans="10:10" x14ac:dyDescent="0.25">
      <c r="J2165" s="42"/>
    </row>
    <row r="2166" spans="10:10" x14ac:dyDescent="0.25">
      <c r="J2166" s="42"/>
    </row>
    <row r="2167" spans="10:10" x14ac:dyDescent="0.25">
      <c r="J2167" s="42"/>
    </row>
    <row r="2168" spans="10:10" x14ac:dyDescent="0.25">
      <c r="J2168" s="42"/>
    </row>
    <row r="2169" spans="10:10" x14ac:dyDescent="0.25">
      <c r="J2169" s="42"/>
    </row>
    <row r="2170" spans="10:10" x14ac:dyDescent="0.25">
      <c r="J2170" s="42"/>
    </row>
    <row r="2171" spans="10:10" x14ac:dyDescent="0.25">
      <c r="J2171" s="42"/>
    </row>
    <row r="2172" spans="10:10" x14ac:dyDescent="0.25">
      <c r="J2172" s="42"/>
    </row>
    <row r="2173" spans="10:10" x14ac:dyDescent="0.25">
      <c r="J2173" s="42"/>
    </row>
    <row r="2174" spans="10:10" x14ac:dyDescent="0.25">
      <c r="J2174" s="42"/>
    </row>
    <row r="2175" spans="10:10" x14ac:dyDescent="0.25">
      <c r="J2175" s="42"/>
    </row>
    <row r="2176" spans="10:10" x14ac:dyDescent="0.25">
      <c r="J2176" s="42"/>
    </row>
    <row r="2177" spans="10:10" x14ac:dyDescent="0.25">
      <c r="J2177" s="42"/>
    </row>
    <row r="2178" spans="10:10" x14ac:dyDescent="0.25">
      <c r="J2178" s="42"/>
    </row>
    <row r="2179" spans="10:10" x14ac:dyDescent="0.25">
      <c r="J2179" s="42"/>
    </row>
    <row r="2180" spans="10:10" x14ac:dyDescent="0.25">
      <c r="J2180" s="42"/>
    </row>
    <row r="2181" spans="10:10" x14ac:dyDescent="0.25">
      <c r="J2181" s="42"/>
    </row>
    <row r="2182" spans="10:10" x14ac:dyDescent="0.25">
      <c r="J2182" s="42"/>
    </row>
    <row r="2183" spans="10:10" x14ac:dyDescent="0.25">
      <c r="J2183" s="42"/>
    </row>
    <row r="2184" spans="10:10" x14ac:dyDescent="0.25">
      <c r="J2184" s="42"/>
    </row>
    <row r="2185" spans="10:10" x14ac:dyDescent="0.25">
      <c r="J2185" s="42"/>
    </row>
    <row r="2186" spans="10:10" x14ac:dyDescent="0.25">
      <c r="J2186" s="42"/>
    </row>
    <row r="2187" spans="10:10" x14ac:dyDescent="0.25">
      <c r="J2187" s="42"/>
    </row>
    <row r="2188" spans="10:10" x14ac:dyDescent="0.25">
      <c r="J2188" s="42"/>
    </row>
    <row r="2189" spans="10:10" x14ac:dyDescent="0.25">
      <c r="J2189" s="42"/>
    </row>
    <row r="2190" spans="10:10" x14ac:dyDescent="0.25">
      <c r="J2190" s="42"/>
    </row>
    <row r="2191" spans="10:10" x14ac:dyDescent="0.25">
      <c r="J2191" s="42"/>
    </row>
    <row r="2192" spans="10:10" x14ac:dyDescent="0.25">
      <c r="J2192" s="42"/>
    </row>
    <row r="2193" spans="10:10" x14ac:dyDescent="0.25">
      <c r="J2193" s="42"/>
    </row>
    <row r="2194" spans="10:10" x14ac:dyDescent="0.25">
      <c r="J2194" s="42"/>
    </row>
    <row r="2195" spans="10:10" x14ac:dyDescent="0.25">
      <c r="J2195" s="42"/>
    </row>
    <row r="2196" spans="10:10" x14ac:dyDescent="0.25">
      <c r="J2196" s="42"/>
    </row>
    <row r="2197" spans="10:10" x14ac:dyDescent="0.25">
      <c r="J2197" s="42"/>
    </row>
    <row r="2198" spans="10:10" x14ac:dyDescent="0.25">
      <c r="J2198" s="42"/>
    </row>
    <row r="2199" spans="10:10" x14ac:dyDescent="0.25">
      <c r="J2199" s="42"/>
    </row>
    <row r="2200" spans="10:10" x14ac:dyDescent="0.25">
      <c r="J2200" s="42"/>
    </row>
    <row r="2201" spans="10:10" x14ac:dyDescent="0.25">
      <c r="J2201" s="42"/>
    </row>
    <row r="2202" spans="10:10" x14ac:dyDescent="0.25">
      <c r="J2202" s="42"/>
    </row>
    <row r="2203" spans="10:10" x14ac:dyDescent="0.25">
      <c r="J2203" s="42"/>
    </row>
    <row r="2204" spans="10:10" x14ac:dyDescent="0.25">
      <c r="J2204" s="42"/>
    </row>
    <row r="2205" spans="10:10" x14ac:dyDescent="0.25">
      <c r="J2205" s="42"/>
    </row>
    <row r="2206" spans="10:10" x14ac:dyDescent="0.25">
      <c r="J2206" s="42"/>
    </row>
    <row r="2207" spans="10:10" x14ac:dyDescent="0.25">
      <c r="J2207" s="42"/>
    </row>
    <row r="2208" spans="10:10" x14ac:dyDescent="0.25">
      <c r="J2208" s="42"/>
    </row>
    <row r="2209" spans="10:10" x14ac:dyDescent="0.25">
      <c r="J2209" s="42"/>
    </row>
    <row r="2210" spans="10:10" x14ac:dyDescent="0.25">
      <c r="J2210" s="42"/>
    </row>
    <row r="2211" spans="10:10" x14ac:dyDescent="0.25">
      <c r="J2211" s="42"/>
    </row>
    <row r="2212" spans="10:10" x14ac:dyDescent="0.25">
      <c r="J2212" s="42"/>
    </row>
    <row r="2213" spans="10:10" x14ac:dyDescent="0.25">
      <c r="J2213" s="42"/>
    </row>
    <row r="2214" spans="10:10" x14ac:dyDescent="0.25">
      <c r="J2214" s="42"/>
    </row>
    <row r="2215" spans="10:10" x14ac:dyDescent="0.25">
      <c r="J2215" s="42"/>
    </row>
    <row r="2216" spans="10:10" x14ac:dyDescent="0.25">
      <c r="J2216" s="42"/>
    </row>
    <row r="2217" spans="10:10" x14ac:dyDescent="0.25">
      <c r="J2217" s="42"/>
    </row>
    <row r="2218" spans="10:10" x14ac:dyDescent="0.25">
      <c r="J2218" s="42"/>
    </row>
    <row r="2219" spans="10:10" x14ac:dyDescent="0.25">
      <c r="J2219" s="42"/>
    </row>
    <row r="2220" spans="10:10" x14ac:dyDescent="0.25">
      <c r="J2220" s="42"/>
    </row>
    <row r="2221" spans="10:10" x14ac:dyDescent="0.25">
      <c r="J2221" s="42"/>
    </row>
    <row r="2222" spans="10:10" x14ac:dyDescent="0.25">
      <c r="J2222" s="42"/>
    </row>
    <row r="2223" spans="10:10" x14ac:dyDescent="0.25">
      <c r="J2223" s="42"/>
    </row>
    <row r="2224" spans="10:10" x14ac:dyDescent="0.25">
      <c r="J2224" s="42"/>
    </row>
    <row r="2225" spans="10:10" x14ac:dyDescent="0.25">
      <c r="J2225" s="42"/>
    </row>
    <row r="2226" spans="10:10" x14ac:dyDescent="0.25">
      <c r="J2226" s="42"/>
    </row>
    <row r="2227" spans="10:10" x14ac:dyDescent="0.25">
      <c r="J2227" s="42"/>
    </row>
    <row r="2228" spans="10:10" x14ac:dyDescent="0.25">
      <c r="J2228" s="42"/>
    </row>
    <row r="2229" spans="10:10" x14ac:dyDescent="0.25">
      <c r="J2229" s="42"/>
    </row>
    <row r="2230" spans="10:10" x14ac:dyDescent="0.25">
      <c r="J2230" s="42"/>
    </row>
    <row r="2231" spans="10:10" x14ac:dyDescent="0.25">
      <c r="J2231" s="42"/>
    </row>
    <row r="2232" spans="10:10" x14ac:dyDescent="0.25">
      <c r="J2232" s="42"/>
    </row>
    <row r="2233" spans="10:10" x14ac:dyDescent="0.25">
      <c r="J2233" s="42"/>
    </row>
    <row r="2234" spans="10:10" x14ac:dyDescent="0.25">
      <c r="J2234" s="42"/>
    </row>
    <row r="2235" spans="10:10" x14ac:dyDescent="0.25">
      <c r="J2235" s="42"/>
    </row>
    <row r="2236" spans="10:10" x14ac:dyDescent="0.25">
      <c r="J2236" s="42"/>
    </row>
    <row r="2237" spans="10:10" x14ac:dyDescent="0.25">
      <c r="J2237" s="42"/>
    </row>
    <row r="2238" spans="10:10" x14ac:dyDescent="0.25">
      <c r="J2238" s="42"/>
    </row>
    <row r="2239" spans="10:10" x14ac:dyDescent="0.25">
      <c r="J2239" s="42"/>
    </row>
    <row r="2240" spans="10:10" x14ac:dyDescent="0.25">
      <c r="J2240" s="42"/>
    </row>
    <row r="2241" spans="10:10" x14ac:dyDescent="0.25">
      <c r="J2241" s="42"/>
    </row>
    <row r="2242" spans="10:10" x14ac:dyDescent="0.25">
      <c r="J2242" s="42"/>
    </row>
    <row r="2243" spans="10:10" x14ac:dyDescent="0.25">
      <c r="J2243" s="42"/>
    </row>
    <row r="2244" spans="10:10" x14ac:dyDescent="0.25">
      <c r="J2244" s="42"/>
    </row>
    <row r="2245" spans="10:10" x14ac:dyDescent="0.25">
      <c r="J2245" s="42"/>
    </row>
    <row r="2246" spans="10:10" x14ac:dyDescent="0.25">
      <c r="J2246" s="42"/>
    </row>
    <row r="2247" spans="10:10" x14ac:dyDescent="0.25">
      <c r="J2247" s="42"/>
    </row>
    <row r="2248" spans="10:10" x14ac:dyDescent="0.25">
      <c r="J2248" s="42"/>
    </row>
    <row r="2249" spans="10:10" x14ac:dyDescent="0.25">
      <c r="J2249" s="42"/>
    </row>
    <row r="2250" spans="10:10" x14ac:dyDescent="0.25">
      <c r="J2250" s="42"/>
    </row>
    <row r="2251" spans="10:10" x14ac:dyDescent="0.25">
      <c r="J2251" s="42"/>
    </row>
    <row r="2252" spans="10:10" x14ac:dyDescent="0.25">
      <c r="J2252" s="42"/>
    </row>
    <row r="2253" spans="10:10" x14ac:dyDescent="0.25">
      <c r="J2253" s="42"/>
    </row>
    <row r="2254" spans="10:10" x14ac:dyDescent="0.25">
      <c r="J2254" s="42"/>
    </row>
    <row r="2255" spans="10:10" x14ac:dyDescent="0.25">
      <c r="J2255" s="42"/>
    </row>
    <row r="2256" spans="10:10" x14ac:dyDescent="0.25">
      <c r="J2256" s="42"/>
    </row>
    <row r="2257" spans="10:10" x14ac:dyDescent="0.25">
      <c r="J2257" s="42"/>
    </row>
    <row r="2258" spans="10:10" x14ac:dyDescent="0.25">
      <c r="J2258" s="42"/>
    </row>
    <row r="2259" spans="10:10" x14ac:dyDescent="0.25">
      <c r="J2259" s="42"/>
    </row>
    <row r="2260" spans="10:10" x14ac:dyDescent="0.25">
      <c r="J2260" s="42"/>
    </row>
    <row r="2261" spans="10:10" x14ac:dyDescent="0.25">
      <c r="J2261" s="42"/>
    </row>
    <row r="2262" spans="10:10" x14ac:dyDescent="0.25">
      <c r="J2262" s="42"/>
    </row>
    <row r="2263" spans="10:10" x14ac:dyDescent="0.25">
      <c r="J2263" s="42"/>
    </row>
    <row r="2264" spans="10:10" x14ac:dyDescent="0.25">
      <c r="J2264" s="42"/>
    </row>
    <row r="2265" spans="10:10" x14ac:dyDescent="0.25">
      <c r="J2265" s="42"/>
    </row>
    <row r="2266" spans="10:10" x14ac:dyDescent="0.25">
      <c r="J2266" s="42"/>
    </row>
    <row r="2267" spans="10:10" x14ac:dyDescent="0.25">
      <c r="J2267" s="42"/>
    </row>
    <row r="2268" spans="10:10" x14ac:dyDescent="0.25">
      <c r="J2268" s="42"/>
    </row>
    <row r="2269" spans="10:10" x14ac:dyDescent="0.25">
      <c r="J2269" s="42"/>
    </row>
    <row r="2270" spans="10:10" x14ac:dyDescent="0.25">
      <c r="J2270" s="42"/>
    </row>
    <row r="2271" spans="10:10" x14ac:dyDescent="0.25">
      <c r="J2271" s="42"/>
    </row>
    <row r="2272" spans="10:10" x14ac:dyDescent="0.25">
      <c r="J2272" s="42"/>
    </row>
    <row r="2273" spans="10:10" x14ac:dyDescent="0.25">
      <c r="J2273" s="42"/>
    </row>
    <row r="2274" spans="10:10" x14ac:dyDescent="0.25">
      <c r="J2274" s="42"/>
    </row>
    <row r="2275" spans="10:10" x14ac:dyDescent="0.25">
      <c r="J2275" s="42"/>
    </row>
    <row r="2276" spans="10:10" x14ac:dyDescent="0.25">
      <c r="J2276" s="42"/>
    </row>
    <row r="2277" spans="10:10" x14ac:dyDescent="0.25">
      <c r="J2277" s="42"/>
    </row>
    <row r="2278" spans="10:10" x14ac:dyDescent="0.25">
      <c r="J2278" s="42"/>
    </row>
    <row r="2279" spans="10:10" x14ac:dyDescent="0.25">
      <c r="J2279" s="42"/>
    </row>
    <row r="2280" spans="10:10" x14ac:dyDescent="0.25">
      <c r="J2280" s="42"/>
    </row>
    <row r="2281" spans="10:10" x14ac:dyDescent="0.25">
      <c r="J2281" s="42"/>
    </row>
    <row r="2282" spans="10:10" x14ac:dyDescent="0.25">
      <c r="J2282" s="42"/>
    </row>
    <row r="2283" spans="10:10" x14ac:dyDescent="0.25">
      <c r="J2283" s="42"/>
    </row>
    <row r="2284" spans="10:10" x14ac:dyDescent="0.25">
      <c r="J2284" s="42"/>
    </row>
    <row r="2285" spans="10:10" x14ac:dyDescent="0.25">
      <c r="J2285" s="42"/>
    </row>
    <row r="2286" spans="10:10" x14ac:dyDescent="0.25">
      <c r="J2286" s="42"/>
    </row>
    <row r="2287" spans="10:10" x14ac:dyDescent="0.25">
      <c r="J2287" s="42"/>
    </row>
    <row r="2288" spans="10:10" x14ac:dyDescent="0.25">
      <c r="J2288" s="42"/>
    </row>
    <row r="2289" spans="10:10" x14ac:dyDescent="0.25">
      <c r="J2289" s="42"/>
    </row>
    <row r="2290" spans="10:10" x14ac:dyDescent="0.25">
      <c r="J2290" s="42"/>
    </row>
    <row r="2291" spans="10:10" x14ac:dyDescent="0.25">
      <c r="J2291" s="42"/>
    </row>
    <row r="2292" spans="10:10" x14ac:dyDescent="0.25">
      <c r="J2292" s="42"/>
    </row>
    <row r="2293" spans="10:10" x14ac:dyDescent="0.25">
      <c r="J2293" s="42"/>
    </row>
    <row r="2294" spans="10:10" x14ac:dyDescent="0.25">
      <c r="J2294" s="42"/>
    </row>
    <row r="2295" spans="10:10" x14ac:dyDescent="0.25">
      <c r="J2295" s="42"/>
    </row>
    <row r="2296" spans="10:10" x14ac:dyDescent="0.25">
      <c r="J2296" s="42"/>
    </row>
    <row r="2297" spans="10:10" x14ac:dyDescent="0.25">
      <c r="J2297" s="42"/>
    </row>
    <row r="2298" spans="10:10" x14ac:dyDescent="0.25">
      <c r="J2298" s="42"/>
    </row>
    <row r="2299" spans="10:10" x14ac:dyDescent="0.25">
      <c r="J2299" s="42"/>
    </row>
    <row r="2300" spans="10:10" x14ac:dyDescent="0.25">
      <c r="J2300" s="42"/>
    </row>
    <row r="2301" spans="10:10" x14ac:dyDescent="0.25">
      <c r="J2301" s="42"/>
    </row>
    <row r="2302" spans="10:10" x14ac:dyDescent="0.25">
      <c r="J2302" s="42"/>
    </row>
    <row r="2303" spans="10:10" x14ac:dyDescent="0.25">
      <c r="J2303" s="42"/>
    </row>
    <row r="2304" spans="10:10" x14ac:dyDescent="0.25">
      <c r="J2304" s="42"/>
    </row>
    <row r="2305" spans="10:10" x14ac:dyDescent="0.25">
      <c r="J2305" s="42"/>
    </row>
    <row r="2306" spans="10:10" x14ac:dyDescent="0.25">
      <c r="J2306" s="42"/>
    </row>
    <row r="2307" spans="10:10" x14ac:dyDescent="0.25">
      <c r="J2307" s="42"/>
    </row>
    <row r="2308" spans="10:10" x14ac:dyDescent="0.25">
      <c r="J2308" s="42"/>
    </row>
    <row r="2309" spans="10:10" x14ac:dyDescent="0.25">
      <c r="J2309" s="42"/>
    </row>
    <row r="2310" spans="10:10" x14ac:dyDescent="0.25">
      <c r="J2310" s="42"/>
    </row>
    <row r="2311" spans="10:10" x14ac:dyDescent="0.25">
      <c r="J2311" s="42"/>
    </row>
    <row r="2312" spans="10:10" x14ac:dyDescent="0.25">
      <c r="J2312" s="42"/>
    </row>
    <row r="2313" spans="10:10" x14ac:dyDescent="0.25">
      <c r="J2313" s="42"/>
    </row>
    <row r="2314" spans="10:10" x14ac:dyDescent="0.25">
      <c r="J2314" s="42"/>
    </row>
    <row r="2315" spans="10:10" x14ac:dyDescent="0.25">
      <c r="J2315" s="42"/>
    </row>
    <row r="2316" spans="10:10" x14ac:dyDescent="0.25">
      <c r="J2316" s="42"/>
    </row>
    <row r="2317" spans="10:10" x14ac:dyDescent="0.25">
      <c r="J2317" s="42"/>
    </row>
    <row r="2318" spans="10:10" x14ac:dyDescent="0.25">
      <c r="J2318" s="42"/>
    </row>
    <row r="2319" spans="10:10" x14ac:dyDescent="0.25">
      <c r="J2319" s="42"/>
    </row>
    <row r="2320" spans="10:10" x14ac:dyDescent="0.25">
      <c r="J2320" s="42"/>
    </row>
    <row r="2321" spans="10:10" x14ac:dyDescent="0.25">
      <c r="J2321" s="42"/>
    </row>
    <row r="2322" spans="10:10" x14ac:dyDescent="0.25">
      <c r="J2322" s="42"/>
    </row>
    <row r="2323" spans="10:10" x14ac:dyDescent="0.25">
      <c r="J2323" s="42"/>
    </row>
    <row r="2324" spans="10:10" x14ac:dyDescent="0.25">
      <c r="J2324" s="42"/>
    </row>
    <row r="2325" spans="10:10" x14ac:dyDescent="0.25">
      <c r="J2325" s="42"/>
    </row>
    <row r="2326" spans="10:10" x14ac:dyDescent="0.25">
      <c r="J2326" s="42"/>
    </row>
    <row r="2327" spans="10:10" x14ac:dyDescent="0.25">
      <c r="J2327" s="42"/>
    </row>
    <row r="2328" spans="10:10" x14ac:dyDescent="0.25">
      <c r="J2328" s="42"/>
    </row>
    <row r="2329" spans="10:10" x14ac:dyDescent="0.25">
      <c r="J2329" s="42"/>
    </row>
    <row r="2330" spans="10:10" x14ac:dyDescent="0.25">
      <c r="J2330" s="42"/>
    </row>
    <row r="2331" spans="10:10" x14ac:dyDescent="0.25">
      <c r="J2331" s="42"/>
    </row>
    <row r="2332" spans="10:10" x14ac:dyDescent="0.25">
      <c r="J2332" s="42"/>
    </row>
    <row r="2333" spans="10:10" x14ac:dyDescent="0.25">
      <c r="J2333" s="42"/>
    </row>
    <row r="2334" spans="10:10" x14ac:dyDescent="0.25">
      <c r="J2334" s="42"/>
    </row>
    <row r="2335" spans="10:10" x14ac:dyDescent="0.25">
      <c r="J2335" s="42"/>
    </row>
    <row r="2336" spans="10:10" x14ac:dyDescent="0.25">
      <c r="J2336" s="42"/>
    </row>
    <row r="2337" spans="10:10" x14ac:dyDescent="0.25">
      <c r="J2337" s="42"/>
    </row>
    <row r="2338" spans="10:10" x14ac:dyDescent="0.25">
      <c r="J2338" s="42"/>
    </row>
    <row r="2339" spans="10:10" x14ac:dyDescent="0.25">
      <c r="J2339" s="42"/>
    </row>
    <row r="2340" spans="10:10" x14ac:dyDescent="0.25">
      <c r="J2340" s="42"/>
    </row>
    <row r="2341" spans="10:10" x14ac:dyDescent="0.25">
      <c r="J2341" s="42"/>
    </row>
    <row r="2342" spans="10:10" x14ac:dyDescent="0.25">
      <c r="J2342" s="42"/>
    </row>
    <row r="2343" spans="10:10" x14ac:dyDescent="0.25">
      <c r="J2343" s="42"/>
    </row>
    <row r="2344" spans="10:10" x14ac:dyDescent="0.25">
      <c r="J2344" s="42"/>
    </row>
    <row r="2345" spans="10:10" x14ac:dyDescent="0.25">
      <c r="J2345" s="42"/>
    </row>
    <row r="2346" spans="10:10" x14ac:dyDescent="0.25">
      <c r="J2346" s="42"/>
    </row>
    <row r="2347" spans="10:10" x14ac:dyDescent="0.25">
      <c r="J2347" s="42"/>
    </row>
    <row r="2348" spans="10:10" x14ac:dyDescent="0.25">
      <c r="J2348" s="42"/>
    </row>
    <row r="2349" spans="10:10" x14ac:dyDescent="0.25">
      <c r="J2349" s="42"/>
    </row>
    <row r="2350" spans="10:10" x14ac:dyDescent="0.25">
      <c r="J2350" s="42"/>
    </row>
    <row r="2351" spans="10:10" x14ac:dyDescent="0.25">
      <c r="J2351" s="42"/>
    </row>
    <row r="2352" spans="10:10" x14ac:dyDescent="0.25">
      <c r="J2352" s="42"/>
    </row>
    <row r="2353" spans="10:10" x14ac:dyDescent="0.25">
      <c r="J2353" s="42"/>
    </row>
    <row r="2354" spans="10:10" x14ac:dyDescent="0.25">
      <c r="J2354" s="42"/>
    </row>
    <row r="2355" spans="10:10" x14ac:dyDescent="0.25">
      <c r="J2355" s="42"/>
    </row>
    <row r="2356" spans="10:10" x14ac:dyDescent="0.25">
      <c r="J2356" s="42"/>
    </row>
    <row r="2357" spans="10:10" x14ac:dyDescent="0.25">
      <c r="J2357" s="42"/>
    </row>
    <row r="2358" spans="10:10" x14ac:dyDescent="0.25">
      <c r="J2358" s="42"/>
    </row>
    <row r="2359" spans="10:10" x14ac:dyDescent="0.25">
      <c r="J2359" s="42"/>
    </row>
    <row r="2360" spans="10:10" x14ac:dyDescent="0.25">
      <c r="J2360" s="42"/>
    </row>
    <row r="2361" spans="10:10" x14ac:dyDescent="0.25">
      <c r="J2361" s="42"/>
    </row>
    <row r="2362" spans="10:10" x14ac:dyDescent="0.25">
      <c r="J2362" s="42"/>
    </row>
    <row r="2363" spans="10:10" x14ac:dyDescent="0.25">
      <c r="J2363" s="42"/>
    </row>
    <row r="2364" spans="10:10" x14ac:dyDescent="0.25">
      <c r="J2364" s="42"/>
    </row>
    <row r="2365" spans="10:10" x14ac:dyDescent="0.25">
      <c r="J2365" s="42"/>
    </row>
    <row r="2366" spans="10:10" x14ac:dyDescent="0.25">
      <c r="J2366" s="42"/>
    </row>
    <row r="2367" spans="10:10" x14ac:dyDescent="0.25">
      <c r="J2367" s="42"/>
    </row>
    <row r="2368" spans="10:10" x14ac:dyDescent="0.25">
      <c r="J2368" s="42"/>
    </row>
    <row r="2369" spans="10:10" x14ac:dyDescent="0.25">
      <c r="J2369" s="42"/>
    </row>
    <row r="2370" spans="10:10" x14ac:dyDescent="0.25">
      <c r="J2370" s="42"/>
    </row>
    <row r="2371" spans="10:10" x14ac:dyDescent="0.25">
      <c r="J2371" s="42"/>
    </row>
    <row r="2372" spans="10:10" x14ac:dyDescent="0.25">
      <c r="J2372" s="42"/>
    </row>
    <row r="2373" spans="10:10" x14ac:dyDescent="0.25">
      <c r="J2373" s="42"/>
    </row>
    <row r="2374" spans="10:10" x14ac:dyDescent="0.25">
      <c r="J2374" s="42"/>
    </row>
    <row r="2375" spans="10:10" x14ac:dyDescent="0.25">
      <c r="J2375" s="42"/>
    </row>
    <row r="2376" spans="10:10" x14ac:dyDescent="0.25">
      <c r="J2376" s="42"/>
    </row>
    <row r="2377" spans="10:10" x14ac:dyDescent="0.25">
      <c r="J2377" s="42"/>
    </row>
    <row r="2378" spans="10:10" x14ac:dyDescent="0.25">
      <c r="J2378" s="42"/>
    </row>
    <row r="2379" spans="10:10" x14ac:dyDescent="0.25">
      <c r="J2379" s="42"/>
    </row>
    <row r="2380" spans="10:10" x14ac:dyDescent="0.25">
      <c r="J2380" s="42"/>
    </row>
    <row r="2381" spans="10:10" x14ac:dyDescent="0.25">
      <c r="J2381" s="42"/>
    </row>
    <row r="2382" spans="10:10" x14ac:dyDescent="0.25">
      <c r="J2382" s="42"/>
    </row>
    <row r="2383" spans="10:10" x14ac:dyDescent="0.25">
      <c r="J2383" s="42"/>
    </row>
    <row r="2384" spans="10:10" x14ac:dyDescent="0.25">
      <c r="J2384" s="42"/>
    </row>
    <row r="2385" spans="10:10" x14ac:dyDescent="0.25">
      <c r="J2385" s="42"/>
    </row>
    <row r="2386" spans="10:10" x14ac:dyDescent="0.25">
      <c r="J2386" s="42"/>
    </row>
    <row r="2387" spans="10:10" x14ac:dyDescent="0.25">
      <c r="J2387" s="42"/>
    </row>
    <row r="2388" spans="10:10" x14ac:dyDescent="0.25">
      <c r="J2388" s="42"/>
    </row>
    <row r="2389" spans="10:10" x14ac:dyDescent="0.25">
      <c r="J2389" s="42"/>
    </row>
    <row r="2390" spans="10:10" x14ac:dyDescent="0.25">
      <c r="J2390" s="42"/>
    </row>
    <row r="2391" spans="10:10" x14ac:dyDescent="0.25">
      <c r="J2391" s="42"/>
    </row>
    <row r="2392" spans="10:10" x14ac:dyDescent="0.25">
      <c r="J2392" s="42"/>
    </row>
    <row r="2393" spans="10:10" x14ac:dyDescent="0.25">
      <c r="J2393" s="42"/>
    </row>
    <row r="2394" spans="10:10" x14ac:dyDescent="0.25">
      <c r="J2394" s="42"/>
    </row>
    <row r="2395" spans="10:10" x14ac:dyDescent="0.25">
      <c r="J2395" s="42"/>
    </row>
    <row r="2396" spans="10:10" x14ac:dyDescent="0.25">
      <c r="J2396" s="42"/>
    </row>
    <row r="2397" spans="10:10" x14ac:dyDescent="0.25">
      <c r="J2397" s="42"/>
    </row>
    <row r="2398" spans="10:10" x14ac:dyDescent="0.25">
      <c r="J2398" s="42"/>
    </row>
    <row r="2399" spans="10:10" x14ac:dyDescent="0.25">
      <c r="J2399" s="42"/>
    </row>
    <row r="2400" spans="10:10" x14ac:dyDescent="0.25">
      <c r="J2400" s="42"/>
    </row>
    <row r="2401" spans="10:10" x14ac:dyDescent="0.25">
      <c r="J2401" s="42"/>
    </row>
    <row r="2402" spans="10:10" x14ac:dyDescent="0.25">
      <c r="J2402" s="42"/>
    </row>
    <row r="2403" spans="10:10" x14ac:dyDescent="0.25">
      <c r="J2403" s="42"/>
    </row>
    <row r="2404" spans="10:10" x14ac:dyDescent="0.25">
      <c r="J2404" s="42"/>
    </row>
    <row r="2405" spans="10:10" x14ac:dyDescent="0.25">
      <c r="J2405" s="42"/>
    </row>
    <row r="2406" spans="10:10" x14ac:dyDescent="0.25">
      <c r="J2406" s="42"/>
    </row>
    <row r="2407" spans="10:10" x14ac:dyDescent="0.25">
      <c r="J2407" s="42"/>
    </row>
    <row r="2408" spans="10:10" x14ac:dyDescent="0.25">
      <c r="J2408" s="42"/>
    </row>
    <row r="2409" spans="10:10" x14ac:dyDescent="0.25">
      <c r="J2409" s="42"/>
    </row>
    <row r="2410" spans="10:10" x14ac:dyDescent="0.25">
      <c r="J2410" s="42"/>
    </row>
    <row r="2411" spans="10:10" x14ac:dyDescent="0.25">
      <c r="J2411" s="42"/>
    </row>
    <row r="2412" spans="10:10" x14ac:dyDescent="0.25">
      <c r="J2412" s="42"/>
    </row>
    <row r="2413" spans="10:10" x14ac:dyDescent="0.25">
      <c r="J2413" s="42"/>
    </row>
    <row r="2414" spans="10:10" x14ac:dyDescent="0.25">
      <c r="J2414" s="42"/>
    </row>
    <row r="2415" spans="10:10" x14ac:dyDescent="0.25">
      <c r="J2415" s="42"/>
    </row>
    <row r="2416" spans="10:10" x14ac:dyDescent="0.25">
      <c r="J2416" s="42"/>
    </row>
    <row r="2417" spans="10:10" x14ac:dyDescent="0.25">
      <c r="J2417" s="42"/>
    </row>
    <row r="2418" spans="10:10" x14ac:dyDescent="0.25">
      <c r="J2418" s="42"/>
    </row>
    <row r="2419" spans="10:10" x14ac:dyDescent="0.25">
      <c r="J2419" s="42"/>
    </row>
    <row r="2420" spans="10:10" x14ac:dyDescent="0.25">
      <c r="J2420" s="42"/>
    </row>
    <row r="2421" spans="10:10" x14ac:dyDescent="0.25">
      <c r="J2421" s="42"/>
    </row>
    <row r="2422" spans="10:10" x14ac:dyDescent="0.25">
      <c r="J2422" s="42"/>
    </row>
    <row r="2423" spans="10:10" x14ac:dyDescent="0.25">
      <c r="J2423" s="42"/>
    </row>
    <row r="2424" spans="10:10" x14ac:dyDescent="0.25">
      <c r="J2424" s="42"/>
    </row>
    <row r="2425" spans="10:10" x14ac:dyDescent="0.25">
      <c r="J2425" s="42"/>
    </row>
    <row r="2426" spans="10:10" x14ac:dyDescent="0.25">
      <c r="J2426" s="42"/>
    </row>
    <row r="2427" spans="10:10" x14ac:dyDescent="0.25">
      <c r="J2427" s="42"/>
    </row>
    <row r="2428" spans="10:10" x14ac:dyDescent="0.25">
      <c r="J2428" s="42"/>
    </row>
    <row r="2429" spans="10:10" x14ac:dyDescent="0.25">
      <c r="J2429" s="42"/>
    </row>
    <row r="2430" spans="10:10" x14ac:dyDescent="0.25">
      <c r="J2430" s="42"/>
    </row>
    <row r="2431" spans="10:10" x14ac:dyDescent="0.25">
      <c r="J2431" s="42"/>
    </row>
    <row r="2432" spans="10:10" x14ac:dyDescent="0.25">
      <c r="J2432" s="42"/>
    </row>
    <row r="2433" spans="10:10" x14ac:dyDescent="0.25">
      <c r="J2433" s="42"/>
    </row>
    <row r="2434" spans="10:10" x14ac:dyDescent="0.25">
      <c r="J2434" s="42"/>
    </row>
    <row r="2435" spans="10:10" x14ac:dyDescent="0.25">
      <c r="J2435" s="42"/>
    </row>
    <row r="2436" spans="10:10" x14ac:dyDescent="0.25">
      <c r="J2436" s="42"/>
    </row>
    <row r="2437" spans="10:10" x14ac:dyDescent="0.25">
      <c r="J2437" s="42"/>
    </row>
    <row r="2438" spans="10:10" x14ac:dyDescent="0.25">
      <c r="J2438" s="42"/>
    </row>
    <row r="2439" spans="10:10" x14ac:dyDescent="0.25">
      <c r="J2439" s="42"/>
    </row>
    <row r="2440" spans="10:10" x14ac:dyDescent="0.25">
      <c r="J2440" s="42"/>
    </row>
    <row r="2441" spans="10:10" x14ac:dyDescent="0.25">
      <c r="J2441" s="42"/>
    </row>
    <row r="2442" spans="10:10" x14ac:dyDescent="0.25">
      <c r="J2442" s="42"/>
    </row>
    <row r="2443" spans="10:10" x14ac:dyDescent="0.25">
      <c r="J2443" s="42"/>
    </row>
    <row r="2444" spans="10:10" x14ac:dyDescent="0.25">
      <c r="J2444" s="42"/>
    </row>
    <row r="2445" spans="10:10" x14ac:dyDescent="0.25">
      <c r="J2445" s="42"/>
    </row>
    <row r="2446" spans="10:10" x14ac:dyDescent="0.25">
      <c r="J2446" s="42"/>
    </row>
    <row r="2447" spans="10:10" x14ac:dyDescent="0.25">
      <c r="J2447" s="42"/>
    </row>
    <row r="2448" spans="10:10" x14ac:dyDescent="0.25">
      <c r="J2448" s="42"/>
    </row>
    <row r="2449" spans="10:10" x14ac:dyDescent="0.25">
      <c r="J2449" s="42"/>
    </row>
    <row r="2450" spans="10:10" x14ac:dyDescent="0.25">
      <c r="J2450" s="42"/>
    </row>
    <row r="2451" spans="10:10" x14ac:dyDescent="0.25">
      <c r="J2451" s="42"/>
    </row>
    <row r="2452" spans="10:10" x14ac:dyDescent="0.25">
      <c r="J2452" s="42"/>
    </row>
    <row r="2453" spans="10:10" x14ac:dyDescent="0.25">
      <c r="J2453" s="42"/>
    </row>
    <row r="2454" spans="10:10" x14ac:dyDescent="0.25">
      <c r="J2454" s="42"/>
    </row>
    <row r="2455" spans="10:10" x14ac:dyDescent="0.25">
      <c r="J2455" s="42"/>
    </row>
    <row r="2456" spans="10:10" x14ac:dyDescent="0.25">
      <c r="J2456" s="42"/>
    </row>
    <row r="2457" spans="10:10" x14ac:dyDescent="0.25">
      <c r="J2457" s="42"/>
    </row>
    <row r="2458" spans="10:10" x14ac:dyDescent="0.25">
      <c r="J2458" s="42"/>
    </row>
    <row r="2459" spans="10:10" x14ac:dyDescent="0.25">
      <c r="J2459" s="42"/>
    </row>
    <row r="2460" spans="10:10" x14ac:dyDescent="0.25">
      <c r="J2460" s="42"/>
    </row>
    <row r="2461" spans="10:10" x14ac:dyDescent="0.25">
      <c r="J2461" s="42"/>
    </row>
    <row r="2462" spans="10:10" x14ac:dyDescent="0.25">
      <c r="J2462" s="42"/>
    </row>
    <row r="2463" spans="10:10" x14ac:dyDescent="0.25">
      <c r="J2463" s="42"/>
    </row>
    <row r="2464" spans="10:10" x14ac:dyDescent="0.25">
      <c r="J2464" s="42"/>
    </row>
    <row r="2465" spans="10:10" x14ac:dyDescent="0.25">
      <c r="J2465" s="42"/>
    </row>
    <row r="2466" spans="10:10" x14ac:dyDescent="0.25">
      <c r="J2466" s="42"/>
    </row>
    <row r="2467" spans="10:10" x14ac:dyDescent="0.25">
      <c r="J2467" s="42"/>
    </row>
    <row r="2468" spans="10:10" x14ac:dyDescent="0.25">
      <c r="J2468" s="42"/>
    </row>
    <row r="2469" spans="10:10" x14ac:dyDescent="0.25">
      <c r="J2469" s="42"/>
    </row>
    <row r="2470" spans="10:10" x14ac:dyDescent="0.25">
      <c r="J2470" s="42"/>
    </row>
    <row r="2471" spans="10:10" x14ac:dyDescent="0.25">
      <c r="J2471" s="42"/>
    </row>
    <row r="2472" spans="10:10" x14ac:dyDescent="0.25">
      <c r="J2472" s="42"/>
    </row>
    <row r="2473" spans="10:10" x14ac:dyDescent="0.25">
      <c r="J2473" s="42"/>
    </row>
    <row r="2474" spans="10:10" x14ac:dyDescent="0.25">
      <c r="J2474" s="42"/>
    </row>
    <row r="2475" spans="10:10" x14ac:dyDescent="0.25">
      <c r="J2475" s="42"/>
    </row>
    <row r="2476" spans="10:10" x14ac:dyDescent="0.25">
      <c r="J2476" s="42"/>
    </row>
    <row r="2477" spans="10:10" x14ac:dyDescent="0.25">
      <c r="J2477" s="42"/>
    </row>
    <row r="2478" spans="10:10" x14ac:dyDescent="0.25">
      <c r="J2478" s="42"/>
    </row>
    <row r="2479" spans="10:10" x14ac:dyDescent="0.25">
      <c r="J2479" s="42"/>
    </row>
    <row r="2480" spans="10:10" x14ac:dyDescent="0.25">
      <c r="J2480" s="42"/>
    </row>
    <row r="2481" spans="10:10" x14ac:dyDescent="0.25">
      <c r="J2481" s="42"/>
    </row>
    <row r="2482" spans="10:10" x14ac:dyDescent="0.25">
      <c r="J2482" s="42"/>
    </row>
    <row r="2483" spans="10:10" x14ac:dyDescent="0.25">
      <c r="J2483" s="42"/>
    </row>
    <row r="2484" spans="10:10" x14ac:dyDescent="0.25">
      <c r="J2484" s="42"/>
    </row>
    <row r="2485" spans="10:10" x14ac:dyDescent="0.25">
      <c r="J2485" s="42"/>
    </row>
    <row r="2486" spans="10:10" x14ac:dyDescent="0.25">
      <c r="J2486" s="42"/>
    </row>
    <row r="2487" spans="10:10" x14ac:dyDescent="0.25">
      <c r="J2487" s="42"/>
    </row>
    <row r="2488" spans="10:10" x14ac:dyDescent="0.25">
      <c r="J2488" s="42"/>
    </row>
    <row r="2489" spans="10:10" x14ac:dyDescent="0.25">
      <c r="J2489" s="42"/>
    </row>
    <row r="2490" spans="10:10" x14ac:dyDescent="0.25">
      <c r="J2490" s="42"/>
    </row>
    <row r="2491" spans="10:10" x14ac:dyDescent="0.25">
      <c r="J2491" s="42"/>
    </row>
    <row r="2492" spans="10:10" x14ac:dyDescent="0.25">
      <c r="J2492" s="42"/>
    </row>
    <row r="2493" spans="10:10" x14ac:dyDescent="0.25">
      <c r="J2493" s="42"/>
    </row>
    <row r="2494" spans="10:10" x14ac:dyDescent="0.25">
      <c r="J2494" s="42"/>
    </row>
    <row r="2495" spans="10:10" x14ac:dyDescent="0.25">
      <c r="J2495" s="42"/>
    </row>
    <row r="2496" spans="10:10" x14ac:dyDescent="0.25">
      <c r="J2496" s="42"/>
    </row>
    <row r="2497" spans="10:10" x14ac:dyDescent="0.25">
      <c r="J2497" s="42"/>
    </row>
    <row r="2498" spans="10:10" x14ac:dyDescent="0.25">
      <c r="J2498" s="42"/>
    </row>
    <row r="2499" spans="10:10" x14ac:dyDescent="0.25">
      <c r="J2499" s="42"/>
    </row>
    <row r="2500" spans="10:10" x14ac:dyDescent="0.25">
      <c r="J2500" s="42"/>
    </row>
    <row r="2501" spans="10:10" x14ac:dyDescent="0.25">
      <c r="J2501" s="42"/>
    </row>
    <row r="2502" spans="10:10" x14ac:dyDescent="0.25">
      <c r="J2502" s="42"/>
    </row>
    <row r="2503" spans="10:10" x14ac:dyDescent="0.25">
      <c r="J2503" s="42"/>
    </row>
    <row r="2504" spans="10:10" x14ac:dyDescent="0.25">
      <c r="J2504" s="42"/>
    </row>
    <row r="2505" spans="10:10" x14ac:dyDescent="0.25">
      <c r="J2505" s="42"/>
    </row>
    <row r="2506" spans="10:10" x14ac:dyDescent="0.25">
      <c r="J2506" s="42"/>
    </row>
    <row r="2507" spans="10:10" x14ac:dyDescent="0.25">
      <c r="J2507" s="42"/>
    </row>
    <row r="2508" spans="10:10" x14ac:dyDescent="0.25">
      <c r="J2508" s="42"/>
    </row>
    <row r="2509" spans="10:10" x14ac:dyDescent="0.25">
      <c r="J2509" s="42"/>
    </row>
    <row r="2510" spans="10:10" x14ac:dyDescent="0.25">
      <c r="J2510" s="42"/>
    </row>
    <row r="2511" spans="10:10" x14ac:dyDescent="0.25">
      <c r="J2511" s="42"/>
    </row>
    <row r="2512" spans="10:10" x14ac:dyDescent="0.25">
      <c r="J2512" s="42"/>
    </row>
    <row r="2513" spans="10:10" x14ac:dyDescent="0.25">
      <c r="J2513" s="42"/>
    </row>
    <row r="2514" spans="10:10" x14ac:dyDescent="0.25">
      <c r="J2514" s="42"/>
    </row>
    <row r="2515" spans="10:10" x14ac:dyDescent="0.25">
      <c r="J2515" s="42"/>
    </row>
    <row r="2516" spans="10:10" x14ac:dyDescent="0.25">
      <c r="J2516" s="42"/>
    </row>
    <row r="2517" spans="10:10" x14ac:dyDescent="0.25">
      <c r="J2517" s="42"/>
    </row>
    <row r="2518" spans="10:10" x14ac:dyDescent="0.25">
      <c r="J2518" s="42"/>
    </row>
    <row r="2519" spans="10:10" x14ac:dyDescent="0.25">
      <c r="J2519" s="42"/>
    </row>
    <row r="2520" spans="10:10" x14ac:dyDescent="0.25">
      <c r="J2520" s="42"/>
    </row>
    <row r="2521" spans="10:10" x14ac:dyDescent="0.25">
      <c r="J2521" s="42"/>
    </row>
    <row r="2522" spans="10:10" x14ac:dyDescent="0.25">
      <c r="J2522" s="42"/>
    </row>
    <row r="2523" spans="10:10" x14ac:dyDescent="0.25">
      <c r="J2523" s="42"/>
    </row>
    <row r="2524" spans="10:10" x14ac:dyDescent="0.25">
      <c r="J2524" s="42"/>
    </row>
    <row r="2525" spans="10:10" x14ac:dyDescent="0.25">
      <c r="J2525" s="42"/>
    </row>
    <row r="2526" spans="10:10" x14ac:dyDescent="0.25">
      <c r="J2526" s="42"/>
    </row>
    <row r="2527" spans="10:10" x14ac:dyDescent="0.25">
      <c r="J2527" s="42"/>
    </row>
    <row r="2528" spans="10:10" x14ac:dyDescent="0.25">
      <c r="J2528" s="42"/>
    </row>
    <row r="2529" spans="10:10" x14ac:dyDescent="0.25">
      <c r="J2529" s="42"/>
    </row>
    <row r="2530" spans="10:10" x14ac:dyDescent="0.25">
      <c r="J2530" s="42"/>
    </row>
    <row r="2531" spans="10:10" x14ac:dyDescent="0.25">
      <c r="J2531" s="42"/>
    </row>
    <row r="2532" spans="10:10" x14ac:dyDescent="0.25">
      <c r="J2532" s="42"/>
    </row>
    <row r="2533" spans="10:10" x14ac:dyDescent="0.25">
      <c r="J2533" s="42"/>
    </row>
    <row r="2534" spans="10:10" x14ac:dyDescent="0.25">
      <c r="J2534" s="42"/>
    </row>
    <row r="2535" spans="10:10" x14ac:dyDescent="0.25">
      <c r="J2535" s="42"/>
    </row>
    <row r="2536" spans="10:10" x14ac:dyDescent="0.25">
      <c r="J2536" s="42"/>
    </row>
    <row r="2537" spans="10:10" x14ac:dyDescent="0.25">
      <c r="J2537" s="42"/>
    </row>
    <row r="2538" spans="10:10" x14ac:dyDescent="0.25">
      <c r="J2538" s="42"/>
    </row>
    <row r="2539" spans="10:10" x14ac:dyDescent="0.25">
      <c r="J2539" s="42"/>
    </row>
    <row r="2540" spans="10:10" x14ac:dyDescent="0.25">
      <c r="J2540" s="42"/>
    </row>
    <row r="2541" spans="10:10" x14ac:dyDescent="0.25">
      <c r="J2541" s="42"/>
    </row>
    <row r="2542" spans="10:10" x14ac:dyDescent="0.25">
      <c r="J2542" s="42"/>
    </row>
    <row r="2543" spans="10:10" x14ac:dyDescent="0.25">
      <c r="J2543" s="42"/>
    </row>
    <row r="2544" spans="10:10" x14ac:dyDescent="0.25">
      <c r="J2544" s="42"/>
    </row>
    <row r="2545" spans="10:10" x14ac:dyDescent="0.25">
      <c r="J2545" s="42"/>
    </row>
    <row r="2546" spans="10:10" x14ac:dyDescent="0.25">
      <c r="J2546" s="42"/>
    </row>
    <row r="2547" spans="10:10" x14ac:dyDescent="0.25">
      <c r="J2547" s="42"/>
    </row>
    <row r="2548" spans="10:10" x14ac:dyDescent="0.25">
      <c r="J2548" s="42"/>
    </row>
    <row r="2549" spans="10:10" x14ac:dyDescent="0.25">
      <c r="J2549" s="42"/>
    </row>
    <row r="2550" spans="10:10" x14ac:dyDescent="0.25">
      <c r="J2550" s="42"/>
    </row>
    <row r="2551" spans="10:10" x14ac:dyDescent="0.25">
      <c r="J2551" s="42"/>
    </row>
    <row r="2552" spans="10:10" x14ac:dyDescent="0.25">
      <c r="J2552" s="42"/>
    </row>
    <row r="2553" spans="10:10" x14ac:dyDescent="0.25">
      <c r="J2553" s="42"/>
    </row>
    <row r="2554" spans="10:10" x14ac:dyDescent="0.25">
      <c r="J2554" s="42"/>
    </row>
    <row r="2555" spans="10:10" x14ac:dyDescent="0.25">
      <c r="J2555" s="42"/>
    </row>
    <row r="2556" spans="10:10" x14ac:dyDescent="0.25">
      <c r="J2556" s="42"/>
    </row>
    <row r="2557" spans="10:10" x14ac:dyDescent="0.25">
      <c r="J2557" s="42"/>
    </row>
    <row r="2558" spans="10:10" x14ac:dyDescent="0.25">
      <c r="J2558" s="42"/>
    </row>
    <row r="2559" spans="10:10" x14ac:dyDescent="0.25">
      <c r="J2559" s="42"/>
    </row>
    <row r="2560" spans="10:10" x14ac:dyDescent="0.25">
      <c r="J2560" s="42"/>
    </row>
    <row r="2561" spans="10:10" x14ac:dyDescent="0.25">
      <c r="J2561" s="42"/>
    </row>
    <row r="2562" spans="10:10" x14ac:dyDescent="0.25">
      <c r="J2562" s="42"/>
    </row>
    <row r="2563" spans="10:10" x14ac:dyDescent="0.25">
      <c r="J2563" s="42"/>
    </row>
    <row r="2564" spans="10:10" x14ac:dyDescent="0.25">
      <c r="J2564" s="42"/>
    </row>
    <row r="2565" spans="10:10" x14ac:dyDescent="0.25">
      <c r="J2565" s="42"/>
    </row>
    <row r="2566" spans="10:10" x14ac:dyDescent="0.25">
      <c r="J2566" s="42"/>
    </row>
    <row r="2567" spans="10:10" x14ac:dyDescent="0.25">
      <c r="J2567" s="42"/>
    </row>
    <row r="2568" spans="10:10" x14ac:dyDescent="0.25">
      <c r="J2568" s="42"/>
    </row>
    <row r="2569" spans="10:10" x14ac:dyDescent="0.25">
      <c r="J2569" s="42"/>
    </row>
    <row r="2570" spans="10:10" x14ac:dyDescent="0.25">
      <c r="J2570" s="42"/>
    </row>
    <row r="2571" spans="10:10" x14ac:dyDescent="0.25">
      <c r="J2571" s="42"/>
    </row>
    <row r="2572" spans="10:10" x14ac:dyDescent="0.25">
      <c r="J2572" s="42"/>
    </row>
    <row r="2573" spans="10:10" x14ac:dyDescent="0.25">
      <c r="J2573" s="42"/>
    </row>
    <row r="2574" spans="10:10" x14ac:dyDescent="0.25">
      <c r="J2574" s="42"/>
    </row>
    <row r="2575" spans="10:10" x14ac:dyDescent="0.25">
      <c r="J2575" s="42"/>
    </row>
    <row r="2576" spans="10:10" x14ac:dyDescent="0.25">
      <c r="J2576" s="42"/>
    </row>
    <row r="2577" spans="10:10" x14ac:dyDescent="0.25">
      <c r="J2577" s="42"/>
    </row>
    <row r="2578" spans="10:10" x14ac:dyDescent="0.25">
      <c r="J2578" s="42"/>
    </row>
    <row r="2579" spans="10:10" x14ac:dyDescent="0.25">
      <c r="J2579" s="42"/>
    </row>
    <row r="2580" spans="10:10" x14ac:dyDescent="0.25">
      <c r="J2580" s="42"/>
    </row>
    <row r="2581" spans="10:10" x14ac:dyDescent="0.25">
      <c r="J2581" s="42"/>
    </row>
    <row r="2582" spans="10:10" x14ac:dyDescent="0.25">
      <c r="J2582" s="42"/>
    </row>
    <row r="2583" spans="10:10" x14ac:dyDescent="0.25">
      <c r="J2583" s="42"/>
    </row>
    <row r="2584" spans="10:10" x14ac:dyDescent="0.25">
      <c r="J2584" s="42"/>
    </row>
    <row r="2585" spans="10:10" x14ac:dyDescent="0.25">
      <c r="J2585" s="42"/>
    </row>
    <row r="2586" spans="10:10" x14ac:dyDescent="0.25">
      <c r="J2586" s="42"/>
    </row>
    <row r="2587" spans="10:10" x14ac:dyDescent="0.25">
      <c r="J2587" s="42"/>
    </row>
    <row r="2588" spans="10:10" x14ac:dyDescent="0.25">
      <c r="J2588" s="42"/>
    </row>
    <row r="2589" spans="10:10" x14ac:dyDescent="0.25">
      <c r="J2589" s="42"/>
    </row>
    <row r="2590" spans="10:10" x14ac:dyDescent="0.25">
      <c r="J2590" s="42"/>
    </row>
    <row r="2591" spans="10:10" x14ac:dyDescent="0.25">
      <c r="J2591" s="42"/>
    </row>
    <row r="2592" spans="10:10" x14ac:dyDescent="0.25">
      <c r="J2592" s="42"/>
    </row>
    <row r="2593" spans="10:10" x14ac:dyDescent="0.25">
      <c r="J2593" s="42"/>
    </row>
    <row r="2594" spans="10:10" x14ac:dyDescent="0.25">
      <c r="J2594" s="42"/>
    </row>
    <row r="2595" spans="10:10" x14ac:dyDescent="0.25">
      <c r="J2595" s="42"/>
    </row>
    <row r="2596" spans="10:10" x14ac:dyDescent="0.25">
      <c r="J2596" s="42"/>
    </row>
    <row r="2597" spans="10:10" x14ac:dyDescent="0.25">
      <c r="J2597" s="42"/>
    </row>
    <row r="2598" spans="10:10" x14ac:dyDescent="0.25">
      <c r="J2598" s="42"/>
    </row>
    <row r="2599" spans="10:10" x14ac:dyDescent="0.25">
      <c r="J2599" s="42"/>
    </row>
    <row r="2600" spans="10:10" x14ac:dyDescent="0.25">
      <c r="J2600" s="42"/>
    </row>
    <row r="2601" spans="10:10" x14ac:dyDescent="0.25">
      <c r="J2601" s="42"/>
    </row>
    <row r="2602" spans="10:10" x14ac:dyDescent="0.25">
      <c r="J2602" s="42"/>
    </row>
    <row r="2603" spans="10:10" x14ac:dyDescent="0.25">
      <c r="J2603" s="42"/>
    </row>
    <row r="2604" spans="10:10" x14ac:dyDescent="0.25">
      <c r="J2604" s="42"/>
    </row>
    <row r="2605" spans="10:10" x14ac:dyDescent="0.25">
      <c r="J2605" s="42"/>
    </row>
    <row r="2606" spans="10:10" x14ac:dyDescent="0.25">
      <c r="J2606" s="42"/>
    </row>
    <row r="2607" spans="10:10" x14ac:dyDescent="0.25">
      <c r="J2607" s="42"/>
    </row>
    <row r="2608" spans="10:10" x14ac:dyDescent="0.25">
      <c r="J2608" s="42"/>
    </row>
    <row r="2609" spans="10:10" x14ac:dyDescent="0.25">
      <c r="J2609" s="42"/>
    </row>
    <row r="2610" spans="10:10" x14ac:dyDescent="0.25">
      <c r="J2610" s="42"/>
    </row>
    <row r="2611" spans="10:10" x14ac:dyDescent="0.25">
      <c r="J2611" s="42"/>
    </row>
    <row r="2612" spans="10:10" x14ac:dyDescent="0.25">
      <c r="J2612" s="42"/>
    </row>
    <row r="2613" spans="10:10" x14ac:dyDescent="0.25">
      <c r="J2613" s="42"/>
    </row>
    <row r="2614" spans="10:10" x14ac:dyDescent="0.25">
      <c r="J2614" s="42"/>
    </row>
    <row r="2615" spans="10:10" x14ac:dyDescent="0.25">
      <c r="J2615" s="42"/>
    </row>
    <row r="2616" spans="10:10" x14ac:dyDescent="0.25">
      <c r="J2616" s="42"/>
    </row>
    <row r="2617" spans="10:10" x14ac:dyDescent="0.25">
      <c r="J2617" s="42"/>
    </row>
    <row r="2618" spans="10:10" x14ac:dyDescent="0.25">
      <c r="J2618" s="42"/>
    </row>
    <row r="2619" spans="10:10" x14ac:dyDescent="0.25">
      <c r="J2619" s="42"/>
    </row>
    <row r="2620" spans="10:10" x14ac:dyDescent="0.25">
      <c r="J2620" s="42"/>
    </row>
    <row r="2621" spans="10:10" x14ac:dyDescent="0.25">
      <c r="J2621" s="42"/>
    </row>
    <row r="2622" spans="10:10" x14ac:dyDescent="0.25">
      <c r="J2622" s="42"/>
    </row>
    <row r="2623" spans="10:10" x14ac:dyDescent="0.25">
      <c r="J2623" s="42"/>
    </row>
    <row r="2624" spans="10:10" x14ac:dyDescent="0.25">
      <c r="J2624" s="42"/>
    </row>
    <row r="2625" spans="10:10" x14ac:dyDescent="0.25">
      <c r="J2625" s="42"/>
    </row>
    <row r="2626" spans="10:10" x14ac:dyDescent="0.25">
      <c r="J2626" s="42"/>
    </row>
    <row r="2627" spans="10:10" x14ac:dyDescent="0.25">
      <c r="J2627" s="42"/>
    </row>
    <row r="2628" spans="10:10" x14ac:dyDescent="0.25">
      <c r="J2628" s="42"/>
    </row>
    <row r="2629" spans="10:10" x14ac:dyDescent="0.25">
      <c r="J2629" s="42"/>
    </row>
    <row r="2630" spans="10:10" x14ac:dyDescent="0.25">
      <c r="J2630" s="42"/>
    </row>
    <row r="2631" spans="10:10" x14ac:dyDescent="0.25">
      <c r="J2631" s="42"/>
    </row>
    <row r="2632" spans="10:10" x14ac:dyDescent="0.25">
      <c r="J2632" s="42"/>
    </row>
    <row r="2633" spans="10:10" x14ac:dyDescent="0.25">
      <c r="J2633" s="42"/>
    </row>
    <row r="2634" spans="10:10" x14ac:dyDescent="0.25">
      <c r="J2634" s="42"/>
    </row>
    <row r="2635" spans="10:10" x14ac:dyDescent="0.25">
      <c r="J2635" s="42"/>
    </row>
    <row r="2636" spans="10:10" x14ac:dyDescent="0.25">
      <c r="J2636" s="42"/>
    </row>
    <row r="2637" spans="10:10" x14ac:dyDescent="0.25">
      <c r="J2637" s="42"/>
    </row>
    <row r="2638" spans="10:10" x14ac:dyDescent="0.25">
      <c r="J2638" s="42"/>
    </row>
    <row r="2639" spans="10:10" x14ac:dyDescent="0.25">
      <c r="J2639" s="42"/>
    </row>
    <row r="2640" spans="10:10" x14ac:dyDescent="0.25">
      <c r="J2640" s="42"/>
    </row>
    <row r="2641" spans="10:10" x14ac:dyDescent="0.25">
      <c r="J2641" s="42"/>
    </row>
    <row r="2642" spans="10:10" x14ac:dyDescent="0.25">
      <c r="J2642" s="42"/>
    </row>
    <row r="2643" spans="10:10" x14ac:dyDescent="0.25">
      <c r="J2643" s="42"/>
    </row>
    <row r="2644" spans="10:10" x14ac:dyDescent="0.25">
      <c r="J2644" s="42"/>
    </row>
    <row r="2645" spans="10:10" x14ac:dyDescent="0.25">
      <c r="J2645" s="42"/>
    </row>
    <row r="2646" spans="10:10" x14ac:dyDescent="0.25">
      <c r="J2646" s="42"/>
    </row>
    <row r="2647" spans="10:10" x14ac:dyDescent="0.25">
      <c r="J2647" s="42"/>
    </row>
    <row r="2648" spans="10:10" x14ac:dyDescent="0.25">
      <c r="J2648" s="42"/>
    </row>
    <row r="2649" spans="10:10" x14ac:dyDescent="0.25">
      <c r="J2649" s="42"/>
    </row>
    <row r="2650" spans="10:10" x14ac:dyDescent="0.25">
      <c r="J2650" s="42"/>
    </row>
    <row r="2651" spans="10:10" x14ac:dyDescent="0.25">
      <c r="J2651" s="42"/>
    </row>
    <row r="2652" spans="10:10" x14ac:dyDescent="0.25">
      <c r="J2652" s="42"/>
    </row>
    <row r="2653" spans="10:10" x14ac:dyDescent="0.25">
      <c r="J2653" s="42"/>
    </row>
    <row r="2654" spans="10:10" x14ac:dyDescent="0.25">
      <c r="J2654" s="42"/>
    </row>
    <row r="2655" spans="10:10" x14ac:dyDescent="0.25">
      <c r="J2655" s="42"/>
    </row>
    <row r="2656" spans="10:10" x14ac:dyDescent="0.25">
      <c r="J2656" s="42"/>
    </row>
    <row r="2657" spans="10:10" x14ac:dyDescent="0.25">
      <c r="J2657" s="42"/>
    </row>
    <row r="2658" spans="10:10" x14ac:dyDescent="0.25">
      <c r="J2658" s="42"/>
    </row>
    <row r="2659" spans="10:10" x14ac:dyDescent="0.25">
      <c r="J2659" s="42"/>
    </row>
    <row r="2660" spans="10:10" x14ac:dyDescent="0.25">
      <c r="J2660" s="42"/>
    </row>
    <row r="2661" spans="10:10" x14ac:dyDescent="0.25">
      <c r="J2661" s="42"/>
    </row>
    <row r="2662" spans="10:10" x14ac:dyDescent="0.25">
      <c r="J2662" s="42"/>
    </row>
    <row r="2663" spans="10:10" x14ac:dyDescent="0.25">
      <c r="J2663" s="42"/>
    </row>
    <row r="2664" spans="10:10" x14ac:dyDescent="0.25">
      <c r="J2664" s="42"/>
    </row>
    <row r="2665" spans="10:10" x14ac:dyDescent="0.25">
      <c r="J2665" s="42"/>
    </row>
    <row r="2666" spans="10:10" x14ac:dyDescent="0.25">
      <c r="J2666" s="42"/>
    </row>
    <row r="2667" spans="10:10" x14ac:dyDescent="0.25">
      <c r="J2667" s="42"/>
    </row>
    <row r="2668" spans="10:10" x14ac:dyDescent="0.25">
      <c r="J2668" s="42"/>
    </row>
    <row r="2669" spans="10:10" x14ac:dyDescent="0.25">
      <c r="J2669" s="42"/>
    </row>
    <row r="2670" spans="10:10" x14ac:dyDescent="0.25">
      <c r="J2670" s="42"/>
    </row>
    <row r="2671" spans="10:10" x14ac:dyDescent="0.25">
      <c r="J2671" s="42"/>
    </row>
    <row r="2672" spans="10:10" x14ac:dyDescent="0.25">
      <c r="J2672" s="42"/>
    </row>
    <row r="2673" spans="10:10" x14ac:dyDescent="0.25">
      <c r="J2673" s="42"/>
    </row>
    <row r="2674" spans="10:10" x14ac:dyDescent="0.25">
      <c r="J2674" s="42"/>
    </row>
    <row r="2675" spans="10:10" x14ac:dyDescent="0.25">
      <c r="J2675" s="42"/>
    </row>
    <row r="2676" spans="10:10" x14ac:dyDescent="0.25">
      <c r="J2676" s="42"/>
    </row>
    <row r="2677" spans="10:10" x14ac:dyDescent="0.25">
      <c r="J2677" s="42"/>
    </row>
    <row r="2678" spans="10:10" x14ac:dyDescent="0.25">
      <c r="J2678" s="42"/>
    </row>
    <row r="2679" spans="10:10" x14ac:dyDescent="0.25">
      <c r="J2679" s="42"/>
    </row>
    <row r="2680" spans="10:10" x14ac:dyDescent="0.25">
      <c r="J2680" s="42"/>
    </row>
    <row r="2681" spans="10:10" x14ac:dyDescent="0.25">
      <c r="J2681" s="42"/>
    </row>
    <row r="2682" spans="10:10" x14ac:dyDescent="0.25">
      <c r="J2682" s="42"/>
    </row>
    <row r="2683" spans="10:10" x14ac:dyDescent="0.25">
      <c r="J2683" s="42"/>
    </row>
    <row r="2684" spans="10:10" x14ac:dyDescent="0.25">
      <c r="J2684" s="42"/>
    </row>
    <row r="2685" spans="10:10" x14ac:dyDescent="0.25">
      <c r="J2685" s="42"/>
    </row>
    <row r="2686" spans="10:10" x14ac:dyDescent="0.25">
      <c r="J2686" s="42"/>
    </row>
    <row r="2687" spans="10:10" x14ac:dyDescent="0.25">
      <c r="J2687" s="42"/>
    </row>
    <row r="2688" spans="10:10" x14ac:dyDescent="0.25">
      <c r="J2688" s="42"/>
    </row>
    <row r="2689" spans="10:10" x14ac:dyDescent="0.25">
      <c r="J2689" s="42"/>
    </row>
    <row r="2690" spans="10:10" x14ac:dyDescent="0.25">
      <c r="J2690" s="42"/>
    </row>
    <row r="2691" spans="10:10" x14ac:dyDescent="0.25">
      <c r="J2691" s="42"/>
    </row>
    <row r="2692" spans="10:10" x14ac:dyDescent="0.25">
      <c r="J2692" s="42"/>
    </row>
    <row r="2693" spans="10:10" x14ac:dyDescent="0.25">
      <c r="J2693" s="42"/>
    </row>
    <row r="2694" spans="10:10" x14ac:dyDescent="0.25">
      <c r="J2694" s="42"/>
    </row>
    <row r="2695" spans="10:10" x14ac:dyDescent="0.25">
      <c r="J2695" s="42"/>
    </row>
    <row r="2696" spans="10:10" x14ac:dyDescent="0.25">
      <c r="J2696" s="42"/>
    </row>
    <row r="2697" spans="10:10" x14ac:dyDescent="0.25">
      <c r="J2697" s="42"/>
    </row>
    <row r="2698" spans="10:10" x14ac:dyDescent="0.25">
      <c r="J2698" s="42"/>
    </row>
    <row r="2699" spans="10:10" x14ac:dyDescent="0.25">
      <c r="J2699" s="42"/>
    </row>
    <row r="2700" spans="10:10" x14ac:dyDescent="0.25">
      <c r="J2700" s="42"/>
    </row>
    <row r="2701" spans="10:10" x14ac:dyDescent="0.25">
      <c r="J2701" s="42"/>
    </row>
    <row r="2702" spans="10:10" x14ac:dyDescent="0.25">
      <c r="J2702" s="42"/>
    </row>
    <row r="2703" spans="10:10" x14ac:dyDescent="0.25">
      <c r="J2703" s="42"/>
    </row>
    <row r="2704" spans="10:10" x14ac:dyDescent="0.25">
      <c r="J2704" s="42"/>
    </row>
    <row r="2705" spans="10:10" x14ac:dyDescent="0.25">
      <c r="J2705" s="42"/>
    </row>
    <row r="2706" spans="10:10" x14ac:dyDescent="0.25">
      <c r="J2706" s="42"/>
    </row>
    <row r="2707" spans="10:10" x14ac:dyDescent="0.25">
      <c r="J2707" s="42"/>
    </row>
    <row r="2708" spans="10:10" x14ac:dyDescent="0.25">
      <c r="J2708" s="42"/>
    </row>
    <row r="2709" spans="10:10" x14ac:dyDescent="0.25">
      <c r="J2709" s="42"/>
    </row>
    <row r="2710" spans="10:10" x14ac:dyDescent="0.25">
      <c r="J2710" s="42"/>
    </row>
    <row r="2711" spans="10:10" x14ac:dyDescent="0.25">
      <c r="J2711" s="42"/>
    </row>
    <row r="2712" spans="10:10" x14ac:dyDescent="0.25">
      <c r="J2712" s="42"/>
    </row>
    <row r="2713" spans="10:10" x14ac:dyDescent="0.25">
      <c r="J2713" s="42"/>
    </row>
  </sheetData>
  <mergeCells count="5">
    <mergeCell ref="AE2:AM2"/>
    <mergeCell ref="B2:G2"/>
    <mergeCell ref="Y2:AC2"/>
    <mergeCell ref="P2:X2"/>
    <mergeCell ref="H2:O2"/>
  </mergeCells>
  <phoneticPr fontId="12" type="noConversion"/>
  <conditionalFormatting sqref="H4:H500">
    <cfRule type="expression" dxfId="23" priority="34">
      <formula>AND($D4&lt;&gt;"",H4="")</formula>
    </cfRule>
  </conditionalFormatting>
  <conditionalFormatting sqref="J4:J500">
    <cfRule type="expression" dxfId="22" priority="33">
      <formula>AND($D4&lt;&gt;"",J4="")</formula>
    </cfRule>
  </conditionalFormatting>
  <conditionalFormatting sqref="K4:K500">
    <cfRule type="expression" dxfId="21" priority="31">
      <formula>AND($D4&lt;&gt;"",K4="")</formula>
    </cfRule>
  </conditionalFormatting>
  <conditionalFormatting sqref="L4:L500">
    <cfRule type="expression" dxfId="20" priority="30">
      <formula>AND($D4&lt;&gt;"",L4="")</formula>
    </cfRule>
  </conditionalFormatting>
  <conditionalFormatting sqref="AA4:AA500">
    <cfRule type="expression" dxfId="19" priority="29">
      <formula>AND($Y4&lt;&gt;"",AA4="")</formula>
    </cfRule>
  </conditionalFormatting>
  <conditionalFormatting sqref="AB4:AB500">
    <cfRule type="expression" dxfId="18" priority="28">
      <formula>AND($Y4&lt;&gt;"",AB4="")</formula>
    </cfRule>
  </conditionalFormatting>
  <conditionalFormatting sqref="N4:N500">
    <cfRule type="expression" dxfId="17" priority="27">
      <formula>AND(Y4&lt;&gt;"",L4="")</formula>
    </cfRule>
  </conditionalFormatting>
  <conditionalFormatting sqref="AC4">
    <cfRule type="expression" dxfId="16" priority="26">
      <formula>AND($Y4&lt;&gt;"",AC4="")</formula>
    </cfRule>
  </conditionalFormatting>
  <conditionalFormatting sqref="Y4:Y500">
    <cfRule type="expression" dxfId="15" priority="8">
      <formula>AND(N4&lt;&gt;"",Y4="")</formula>
    </cfRule>
    <cfRule type="expression" dxfId="14" priority="24">
      <formula>AND(AA4&lt;&gt;"",Y4="")</formula>
    </cfRule>
  </conditionalFormatting>
  <conditionalFormatting sqref="M4">
    <cfRule type="expression" dxfId="13" priority="22">
      <formula>AND($Y4&lt;&gt;"",M4="")</formula>
    </cfRule>
    <cfRule type="expression" priority="23">
      <formula>AND($Y4&lt;&gt;"",M4="")</formula>
    </cfRule>
  </conditionalFormatting>
  <conditionalFormatting sqref="AE4:AE500">
    <cfRule type="expression" dxfId="12" priority="18">
      <formula>AND(AG4&lt;&gt;"",AE4="")</formula>
    </cfRule>
  </conditionalFormatting>
  <conditionalFormatting sqref="AH4:AH500">
    <cfRule type="expression" dxfId="11" priority="17">
      <formula>AND(AJ4&lt;&gt;"",AH4="")</formula>
    </cfRule>
  </conditionalFormatting>
  <conditionalFormatting sqref="AK4:AK500">
    <cfRule type="expression" dxfId="10" priority="16">
      <formula>AND(AM4&lt;&gt;"",AK4="")</formula>
    </cfRule>
  </conditionalFormatting>
  <conditionalFormatting sqref="AG4:AG500">
    <cfRule type="expression" dxfId="9" priority="12">
      <formula>AND(AE4&lt;&gt;"",AG4="")</formula>
    </cfRule>
  </conditionalFormatting>
  <conditionalFormatting sqref="AJ4:AJ500">
    <cfRule type="expression" dxfId="8" priority="11">
      <formula>AND(AH4&lt;&gt;"",AJ4="")</formula>
    </cfRule>
  </conditionalFormatting>
  <conditionalFormatting sqref="AM4:AM500">
    <cfRule type="expression" dxfId="7" priority="9">
      <formula>AND(AK4&lt;&gt;"",AM4="")</formula>
    </cfRule>
  </conditionalFormatting>
  <conditionalFormatting sqref="S4:S500">
    <cfRule type="expression" dxfId="6" priority="6">
      <formula>AND(U4&lt;&gt;"",S4="")</formula>
    </cfRule>
  </conditionalFormatting>
  <conditionalFormatting sqref="V4:V500">
    <cfRule type="expression" dxfId="5" priority="5">
      <formula>AND(X4&lt;&gt;"",V4="")</formula>
    </cfRule>
  </conditionalFormatting>
  <conditionalFormatting sqref="R4:R500">
    <cfRule type="expression" dxfId="4" priority="4">
      <formula>AND(P4&lt;&gt;"",R4="")</formula>
    </cfRule>
  </conditionalFormatting>
  <conditionalFormatting sqref="U4:U500">
    <cfRule type="expression" dxfId="3" priority="3">
      <formula>AND(S4&lt;&gt;"",U4="")</formula>
    </cfRule>
  </conditionalFormatting>
  <conditionalFormatting sqref="X4:X500">
    <cfRule type="expression" dxfId="2" priority="2">
      <formula>AND(V4&lt;&gt;"",X4="")</formula>
    </cfRule>
  </conditionalFormatting>
  <conditionalFormatting sqref="P4:P500">
    <cfRule type="expression" dxfId="1" priority="35">
      <formula>AND(#REF!&lt;&gt;"",P4="")</formula>
    </cfRule>
  </conditionalFormatting>
  <conditionalFormatting sqref="O4">
    <cfRule type="expression" dxfId="0" priority="1">
      <formula>AND($D4&lt;&gt;"",L4="")</formula>
    </cfRule>
  </conditionalFormatting>
  <dataValidations xWindow="636" yWindow="237" count="4">
    <dataValidation allowBlank="1" errorTitle="Error message" error="The entered material number is not in the list of packaging materials to be used. _x000a_Please maintain the material number in the other worksheet before selecting it here. " promptTitle="Input note " prompt="Please enter the correct material number in reference to the list of used packaging materials. _x000a__x000a_For additional or supplier's own packaging materials, please follow the specifications from the instructions" sqref="AF4:AF500 I4:I500 AL4:AL500 Z4:Z500 AI4:AI500 T4:T500 W4:W500 Q4:Q500" xr:uid="{14D9F0A8-427C-4A35-872A-507C85A5B97F}"/>
    <dataValidation type="list" allowBlank="1" showInputMessage="1" sqref="AC4:AC500" xr:uid="{BC8B676B-39CC-49D0-A78F-7BCDCB65D161}">
      <formula1>"Single packed parts in bag, bulk, stacked"</formula1>
    </dataValidation>
    <dataValidation type="list" allowBlank="1" showInputMessage="1" sqref="M4:M500" xr:uid="{FE0BD12D-3E60-46E4-9F0D-508224A1D2B1}">
      <formula1>"XX Layers , Single packed parts in bag , bulk , stacked"</formula1>
    </dataValidation>
    <dataValidation type="whole" allowBlank="1" showInputMessage="1" showErrorMessage="1" error="Please enter how many load carriers (e.g. full pallets) can be transported stacked on top of each other. " sqref="O4:O500" xr:uid="{BECFCCA7-BB38-427C-850E-80430EEEB546}">
      <formula1>0</formula1>
      <formula2>20</formula2>
    </dataValidation>
  </dataValidations>
  <pageMargins left="0.7" right="0.7" top="0.78740157499999996" bottom="0.78740157499999996" header="0.3" footer="0.3"/>
  <pageSetup orientation="portrait" r:id="rId1"/>
  <customProperties>
    <customPr name="_pios_id" r:id="rId2"/>
  </customProperties>
  <extLst>
    <ext xmlns:x14="http://schemas.microsoft.com/office/spreadsheetml/2009/9/main" uri="{CCE6A557-97BC-4b89-ADB6-D9C93CAAB3DF}">
      <x14:dataValidations xmlns:xm="http://schemas.microsoft.com/office/excel/2006/main" xWindow="636" yWindow="237" count="1">
        <x14:dataValidation type="list" allowBlank="1" showErrorMessage="1" errorTitle="Error message" error="The entered material number is not in the list of packaging materials to be used. _x000a_Please maintain the material number in the other worksheet before selecting it here. " promptTitle="Input note " prompt="Please enter the correct material number in reference to the list of used packaging materials. _x000a__x000a_For additional or supplier's own packaging materials, please follow the specifications from the instructions" xr:uid="{9E6738AB-AAEC-4480-B676-3D587F81C23F}">
          <x14:formula1>
            <xm:f>'2. list used packaging material'!$A$2:$A$75</xm:f>
          </x14:formula1>
          <xm:sqref>AE4:AE500 AH4:AH500 Y4:Y500 V4:V500 H4:H500 S4:S500 P4:P500 AK4:AK500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83e55194-72ba-4eed-ad6e-46e66588b11a">OG27836-1653568742-126</_dlc_DocId>
    <_dlc_DocIdUrl xmlns="83e55194-72ba-4eed-ad6e-46e66588b11a">
      <Url>https://worksite.sharepoint.com/sites/OG_27836/_layouts/15/DocIdRedir.aspx?ID=OG27836-1653568742-126</Url>
      <Description>OG27836-1653568742-126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5CFBF640634B84F8DCEC6273AC56CB3" ma:contentTypeVersion="7" ma:contentTypeDescription="Create a new document." ma:contentTypeScope="" ma:versionID="3a3e9a8edc7f0eb0de260d32806aacf4">
  <xsd:schema xmlns:xsd="http://www.w3.org/2001/XMLSchema" xmlns:xs="http://www.w3.org/2001/XMLSchema" xmlns:p="http://schemas.microsoft.com/office/2006/metadata/properties" xmlns:ns2="83e55194-72ba-4eed-ad6e-46e66588b11a" xmlns:ns3="248b746c-6573-4a27-a291-8642e48939f3" targetNamespace="http://schemas.microsoft.com/office/2006/metadata/properties" ma:root="true" ma:fieldsID="72b8b30b93a583b0c64a8d590c35ff75" ns2:_="" ns3:_="">
    <xsd:import namespace="83e55194-72ba-4eed-ad6e-46e66588b11a"/>
    <xsd:import namespace="248b746c-6573-4a27-a291-8642e48939f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55194-72ba-4eed-ad6e-46e66588b1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8b746c-6573-4a27-a291-8642e48939f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LengthInSeconds" ma:index="1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38AAE9-B954-4369-9807-DAD4C612B084}">
  <ds:schemaRefs>
    <ds:schemaRef ds:uri="http://schemas.microsoft.com/sharepoint/v3/contenttype/forms"/>
  </ds:schemaRefs>
</ds:datastoreItem>
</file>

<file path=customXml/itemProps2.xml><?xml version="1.0" encoding="utf-8"?>
<ds:datastoreItem xmlns:ds="http://schemas.openxmlformats.org/officeDocument/2006/customXml" ds:itemID="{73902D4A-5EBD-4DB1-BC80-E1494847A515}">
  <ds:schemaRefs>
    <ds:schemaRef ds:uri="http://schemas.openxmlformats.org/package/2006/metadata/core-properties"/>
    <ds:schemaRef ds:uri="http://purl.org/dc/terms/"/>
    <ds:schemaRef ds:uri="http://schemas.microsoft.com/office/infopath/2007/PartnerControls"/>
    <ds:schemaRef ds:uri="83e55194-72ba-4eed-ad6e-46e66588b11a"/>
    <ds:schemaRef ds:uri="http://schemas.microsoft.com/office/2006/documentManagement/types"/>
    <ds:schemaRef ds:uri="http://schemas.microsoft.com/office/2006/metadata/properties"/>
    <ds:schemaRef ds:uri="http://www.w3.org/XML/1998/namespace"/>
    <ds:schemaRef ds:uri="http://purl.org/dc/elements/1.1/"/>
    <ds:schemaRef ds:uri="248b746c-6573-4a27-a291-8642e48939f3"/>
    <ds:schemaRef ds:uri="http://purl.org/dc/dcmitype/"/>
  </ds:schemaRefs>
</ds:datastoreItem>
</file>

<file path=customXml/itemProps3.xml><?xml version="1.0" encoding="utf-8"?>
<ds:datastoreItem xmlns:ds="http://schemas.openxmlformats.org/officeDocument/2006/customXml" ds:itemID="{329470DD-B978-40AD-9715-A37B52FC3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55194-72ba-4eed-ad6e-46e66588b11a"/>
    <ds:schemaRef ds:uri="248b746c-6573-4a27-a291-8642e48939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DF4685-E785-4533-A189-FCBAADC0717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1. Introduction</vt:lpstr>
      <vt:lpstr>2. list used packaging material</vt:lpstr>
      <vt:lpstr>3.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Kollek, Ingrid  SP/HZA-ILP2</dc:creator>
  <cp:keywords/>
  <dc:description/>
  <cp:lastModifiedBy>Sukhoi, Valerie  SP/SWE-YDM4</cp:lastModifiedBy>
  <cp:revision/>
  <dcterms:created xsi:type="dcterms:W3CDTF">2021-03-25T07:59:56Z</dcterms:created>
  <dcterms:modified xsi:type="dcterms:W3CDTF">2021-06-08T11:33:13Z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0x01010095CFBF640634B84F8DCEC6273AC56CB3</vt:lpwstr>
  </property>
  <property fmtid="{D5CDD505-2E9C-101B-9397-08002B2CF9AE}" pid="3" name="_dlc_DocIdItemGuid">
    <vt:lpwstr>acd30c84-a469-42b4-b32a-4195cfe14756</vt:lpwstr>
  </property>
  <property fmtid="{D5CDD505-2E9C-101B-9397-08002B2CF9AE}" pid="4" name="MSIP_Label_e9bdd379-bda4-4c4c-a25f-eeec726f57e8_Enabled">
    <vt:lpwstr>true</vt:lpwstr>
  </property>
  <property fmtid="{D5CDD505-2E9C-101B-9397-08002B2CF9AE}" pid="5" name="MSIP_Label_e9bdd379-bda4-4c4c-a25f-eeec726f57e8_SetDate">
    <vt:lpwstr>2021-05-17T11:18:01Z</vt:lpwstr>
  </property>
  <property fmtid="{D5CDD505-2E9C-101B-9397-08002B2CF9AE}" pid="6" name="MSIP_Label_e9bdd379-bda4-4c4c-a25f-eeec726f57e8_Method">
    <vt:lpwstr>Privileged</vt:lpwstr>
  </property>
  <property fmtid="{D5CDD505-2E9C-101B-9397-08002B2CF9AE}" pid="7" name="MSIP_Label_e9bdd379-bda4-4c4c-a25f-eeec726f57e8_Name">
    <vt:lpwstr>e9bdd379-bda4-4c4c-a25f-eeec726f57e8</vt:lpwstr>
  </property>
  <property fmtid="{D5CDD505-2E9C-101B-9397-08002B2CF9AE}" pid="8" name="MSIP_Label_e9bdd379-bda4-4c4c-a25f-eeec726f57e8_SiteId">
    <vt:lpwstr>67416604-6509-4014-9859-45e709f53d3f</vt:lpwstr>
  </property>
  <property fmtid="{D5CDD505-2E9C-101B-9397-08002B2CF9AE}" pid="9" name="MSIP_Label_e9bdd379-bda4-4c4c-a25f-eeec726f57e8_ActionId">
    <vt:lpwstr>4b3881f4-ed80-49de-aff7-18f8e5e7704b</vt:lpwstr>
  </property>
  <property fmtid="{D5CDD505-2E9C-101B-9397-08002B2CF9AE}" pid="10" name="MSIP_Label_e9bdd379-bda4-4c4c-a25f-eeec726f57e8_ContentBits">
    <vt:lpwstr>0</vt:lpwstr>
  </property>
  <property fmtid="{D5CDD505-2E9C-101B-9397-08002B2CF9AE}" pid="11" name="CustomUiType">
    <vt:lpwstr>2</vt:lpwstr>
  </property>
</Properties>
</file>